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C:\Users\Michael\Desktop\"/>
    </mc:Choice>
  </mc:AlternateContent>
  <xr:revisionPtr revIDLastSave="0" documentId="8_{1EFE8D68-51D0-483D-9B4E-54C1F1306AAD}" xr6:coauthVersionLast="43" xr6:coauthVersionMax="43" xr10:uidLastSave="{00000000-0000-0000-0000-000000000000}"/>
  <bookViews>
    <workbookView xWindow="-108" yWindow="-108" windowWidth="33048" windowHeight="21504" tabRatio="968" xr2:uid="{3B93B3D3-FDE8-4620-B373-D67817FA6213}"/>
  </bookViews>
  <sheets>
    <sheet name="Legend" sheetId="12" r:id="rId1"/>
    <sheet name="GRI 102 - General Disclosures" sheetId="1" r:id="rId2"/>
    <sheet name="GRI 200 - Economic Performance" sheetId="6" r:id="rId3"/>
    <sheet name="GRI 300 - Environment" sheetId="8" r:id="rId4"/>
    <sheet name="GRI 400 - Social" sheetId="9" r:id="rId5"/>
    <sheet name="G4 Mining and Metals Supplement" sheetId="10" r:id="rId6"/>
    <sheet name="Employment Data" sheetId="13" r:id="rId7"/>
    <sheet name="Economic Performance Data" sheetId="1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4" l="1"/>
  <c r="B6" i="14"/>
  <c r="B5" i="14"/>
  <c r="B4" i="14"/>
  <c r="B3" i="14"/>
  <c r="B2" i="14"/>
  <c r="C32" i="13" l="1"/>
  <c r="D32" i="13"/>
  <c r="E32" i="13"/>
  <c r="E33" i="13" s="1"/>
  <c r="F32" i="13"/>
  <c r="F33" i="13" s="1"/>
  <c r="B32" i="13"/>
  <c r="C25" i="13"/>
  <c r="D25" i="13"/>
  <c r="E25" i="13"/>
  <c r="F25" i="13"/>
  <c r="D24" i="13"/>
  <c r="E24" i="13"/>
  <c r="F24" i="13"/>
  <c r="C24" i="13"/>
  <c r="D33" i="13"/>
  <c r="E31" i="13"/>
  <c r="C30" i="13"/>
  <c r="C31" i="13" s="1"/>
  <c r="D30" i="13"/>
  <c r="D31" i="13" s="1"/>
  <c r="E30" i="13"/>
  <c r="F30" i="13"/>
  <c r="F31" i="13" s="1"/>
  <c r="F28" i="13"/>
  <c r="C21" i="13"/>
  <c r="D21" i="13"/>
  <c r="E21" i="13"/>
  <c r="F21" i="13"/>
  <c r="C22" i="13"/>
  <c r="D22" i="13"/>
  <c r="E22" i="13"/>
  <c r="F22" i="13"/>
  <c r="F23" i="13" s="1"/>
  <c r="C23" i="13"/>
  <c r="B18" i="13"/>
  <c r="B30" i="13" s="1"/>
  <c r="B15" i="13"/>
  <c r="B12" i="13"/>
  <c r="B9" i="13"/>
  <c r="B6" i="13"/>
  <c r="B3" i="13"/>
  <c r="C28" i="13"/>
  <c r="E28" i="13"/>
  <c r="E4" i="13"/>
  <c r="E7" i="13"/>
  <c r="E10" i="13"/>
  <c r="E13" i="13"/>
  <c r="E16" i="13"/>
  <c r="E19" i="13"/>
  <c r="E27" i="13"/>
  <c r="E23" i="13" s="1"/>
  <c r="C19" i="13"/>
  <c r="C16" i="13"/>
  <c r="C13" i="13"/>
  <c r="C10" i="13"/>
  <c r="C7" i="13"/>
  <c r="F19" i="13"/>
  <c r="F16" i="13"/>
  <c r="F13" i="13"/>
  <c r="F10" i="13"/>
  <c r="F7" i="13"/>
  <c r="F4" i="13"/>
  <c r="F27" i="13"/>
  <c r="D19" i="13"/>
  <c r="D16" i="13"/>
  <c r="D13" i="13"/>
  <c r="D10" i="13"/>
  <c r="D7" i="13"/>
  <c r="D4" i="13"/>
  <c r="D27" i="13"/>
  <c r="D29" i="13" s="1"/>
  <c r="C27" i="13"/>
  <c r="C29" i="13" s="1"/>
  <c r="B11" i="13"/>
  <c r="B13" i="13" s="1"/>
  <c r="B14" i="13"/>
  <c r="C33" i="13" l="1"/>
  <c r="B22" i="13"/>
  <c r="B31" i="13" s="1"/>
  <c r="F29" i="13"/>
  <c r="D23" i="13"/>
  <c r="B28" i="13"/>
  <c r="B16" i="13"/>
  <c r="E29" i="13"/>
  <c r="B17" i="13"/>
  <c r="B8" i="13"/>
  <c r="B10" i="13" s="1"/>
  <c r="B5" i="13"/>
  <c r="B2" i="13"/>
  <c r="B7" i="13" l="1"/>
  <c r="B24" i="13"/>
  <c r="B4" i="13"/>
  <c r="B21" i="13"/>
  <c r="B27" i="13"/>
  <c r="B23" i="13" s="1"/>
  <c r="B19" i="13"/>
  <c r="B29" i="13"/>
  <c r="B33" i="13" l="1"/>
  <c r="B25" i="13"/>
</calcChain>
</file>

<file path=xl/sharedStrings.xml><?xml version="1.0" encoding="utf-8"?>
<sst xmlns="http://schemas.openxmlformats.org/spreadsheetml/2006/main" count="404" uniqueCount="324">
  <si>
    <t>DESCRIPTION</t>
  </si>
  <si>
    <t>102-1</t>
  </si>
  <si>
    <t>102-2</t>
  </si>
  <si>
    <t>102-3</t>
  </si>
  <si>
    <t>102-4</t>
  </si>
  <si>
    <t>102-5</t>
  </si>
  <si>
    <t>102-6</t>
  </si>
  <si>
    <t>102-7</t>
  </si>
  <si>
    <t>102-8</t>
  </si>
  <si>
    <t>102-9</t>
  </si>
  <si>
    <t>Location of headquarters</t>
  </si>
  <si>
    <t>Markets served</t>
  </si>
  <si>
    <t>Scale of the organization</t>
  </si>
  <si>
    <t>Name of the organization</t>
  </si>
  <si>
    <t>Activities, brands, products, and services</t>
  </si>
  <si>
    <t>Location of operations</t>
  </si>
  <si>
    <t>Ownership and legal form</t>
  </si>
  <si>
    <t>External initiatives</t>
  </si>
  <si>
    <t>Membership of associations</t>
  </si>
  <si>
    <t>Information on employees and other workers</t>
  </si>
  <si>
    <t>Supply chain</t>
  </si>
  <si>
    <t xml:space="preserve">Significant changes to the organization and its supply chain </t>
  </si>
  <si>
    <t>Precautionary Principle or approach</t>
  </si>
  <si>
    <t>102-10</t>
  </si>
  <si>
    <t>102-11</t>
  </si>
  <si>
    <t>102-12</t>
  </si>
  <si>
    <t>102-13</t>
  </si>
  <si>
    <t>DISCLOSURE</t>
  </si>
  <si>
    <t>Statement from senior decision-maker</t>
  </si>
  <si>
    <t>102-14</t>
  </si>
  <si>
    <t xml:space="preserve">Values, principles, standards, and norms of behavior </t>
  </si>
  <si>
    <t>102-16</t>
  </si>
  <si>
    <t>102-18</t>
  </si>
  <si>
    <t>Governance structure</t>
  </si>
  <si>
    <t>102-40</t>
  </si>
  <si>
    <t>102-41</t>
  </si>
  <si>
    <t>102-42</t>
  </si>
  <si>
    <t>102-43</t>
  </si>
  <si>
    <t>102-44</t>
  </si>
  <si>
    <t>List of stakeholder groups</t>
  </si>
  <si>
    <t>Collective bargaining agreements</t>
  </si>
  <si>
    <t>Identifying and selecting stakeholders</t>
  </si>
  <si>
    <t>Approach to stakeholder engagement</t>
  </si>
  <si>
    <t>Key topics and concerns raised</t>
  </si>
  <si>
    <t>102-45</t>
  </si>
  <si>
    <t>102-46</t>
  </si>
  <si>
    <t>102-47</t>
  </si>
  <si>
    <t>102-48</t>
  </si>
  <si>
    <t>102-49</t>
  </si>
  <si>
    <t>102-50</t>
  </si>
  <si>
    <t>102-51</t>
  </si>
  <si>
    <t>102-52</t>
  </si>
  <si>
    <t>102-53</t>
  </si>
  <si>
    <t xml:space="preserve">Entities included in the consolidated financial statements </t>
  </si>
  <si>
    <t>Defining report content and topic Boundaries</t>
  </si>
  <si>
    <t>List of material topics</t>
  </si>
  <si>
    <t>Restatements of information</t>
  </si>
  <si>
    <t>Changes in reporting</t>
  </si>
  <si>
    <t>Reporting period</t>
  </si>
  <si>
    <t>Date of most recent report</t>
  </si>
  <si>
    <t>Reporting cycle</t>
  </si>
  <si>
    <t xml:space="preserve">Contact point for questions regarding the report </t>
  </si>
  <si>
    <t>102-54</t>
  </si>
  <si>
    <t>102-55</t>
  </si>
  <si>
    <t>102-56</t>
  </si>
  <si>
    <t xml:space="preserve">Claims of reporting in accordance with the GRI Standards </t>
  </si>
  <si>
    <t>GRI content index</t>
  </si>
  <si>
    <t>External assurance</t>
  </si>
  <si>
    <t>Direct economic value generated and distributed</t>
  </si>
  <si>
    <t>201-1</t>
  </si>
  <si>
    <t>Proportion of spending on local suppliers</t>
  </si>
  <si>
    <t>204-1</t>
  </si>
  <si>
    <t>Confirmed incidents of corruption and actions taken</t>
  </si>
  <si>
    <t>Communication and training about anti-corruption policies and procedures</t>
  </si>
  <si>
    <t xml:space="preserve">Operations assessed for risks related to corruption  </t>
  </si>
  <si>
    <t>205-1</t>
  </si>
  <si>
    <t>205-2</t>
  </si>
  <si>
    <t>205-3</t>
  </si>
  <si>
    <t>Legal actions for anti-competitive behavior, anti-trust, and monopoly practices</t>
  </si>
  <si>
    <t>206-1</t>
  </si>
  <si>
    <t>303-1</t>
  </si>
  <si>
    <t>303-2</t>
  </si>
  <si>
    <t>303-3</t>
  </si>
  <si>
    <t>307-1</t>
  </si>
  <si>
    <t>Non-compliance with environmental laws and regulations</t>
  </si>
  <si>
    <t>403-1</t>
  </si>
  <si>
    <t>403-2</t>
  </si>
  <si>
    <t>403-3</t>
  </si>
  <si>
    <t>403-4</t>
  </si>
  <si>
    <t xml:space="preserve">Organizational Profile </t>
  </si>
  <si>
    <t>Strategy</t>
  </si>
  <si>
    <t>Ethics &amp; Integrity</t>
  </si>
  <si>
    <t xml:space="preserve">Governance </t>
  </si>
  <si>
    <t xml:space="preserve">Stakeholder Engagement </t>
  </si>
  <si>
    <t>Reporting Practice</t>
  </si>
  <si>
    <t xml:space="preserve">GRI 201: Economic Performance </t>
  </si>
  <si>
    <t>GRI 204: Procurement Practices</t>
  </si>
  <si>
    <t>GRI 205: Anti-Corruption</t>
  </si>
  <si>
    <t xml:space="preserve">GRI 206: Anti-Competitive Behaviour </t>
  </si>
  <si>
    <t>GRI 307: Environmental Compliance</t>
  </si>
  <si>
    <t>GRI 404: Training and Education</t>
  </si>
  <si>
    <t xml:space="preserve">Average hours of training per year per employee </t>
  </si>
  <si>
    <t>Programs for upgrading employee skills and transition</t>
  </si>
  <si>
    <t>404-1</t>
  </si>
  <si>
    <t>404-2</t>
  </si>
  <si>
    <t>404-3</t>
  </si>
  <si>
    <t>GRI 405: Diversity and Equal Opportunity</t>
  </si>
  <si>
    <t xml:space="preserve">Diversity of governance bodies and employees </t>
  </si>
  <si>
    <t>405-1</t>
  </si>
  <si>
    <t>Operations that have been subject to human rights reviews or impact assessments</t>
  </si>
  <si>
    <t xml:space="preserve">Employee training on human rights policies or procedures </t>
  </si>
  <si>
    <t>412-1</t>
  </si>
  <si>
    <t>412-2</t>
  </si>
  <si>
    <t>412-3</t>
  </si>
  <si>
    <t xml:space="preserve">Significant investment agreements and contracts that include human rights clauses or that underwent human rights screening </t>
  </si>
  <si>
    <t>Operations with local community engagement, impact assessments, and development programs</t>
  </si>
  <si>
    <t>Operations with significant actual and potential negative impacts on local communities</t>
  </si>
  <si>
    <t>413-1</t>
  </si>
  <si>
    <t>413-2</t>
  </si>
  <si>
    <t>GRI 413: Local Communities</t>
  </si>
  <si>
    <t xml:space="preserve">GRI 412: Human Rights Assessment </t>
  </si>
  <si>
    <t xml:space="preserve">Percentage of employees receiving regular performance and career development reviews </t>
  </si>
  <si>
    <t>Number of employees</t>
  </si>
  <si>
    <t xml:space="preserve">Total number of operations </t>
  </si>
  <si>
    <t>Net sales</t>
  </si>
  <si>
    <t>Total capitalization</t>
  </si>
  <si>
    <t>Quantity of goods sold</t>
  </si>
  <si>
    <t>N/A</t>
  </si>
  <si>
    <t>Environment Policy</t>
  </si>
  <si>
    <t>Code of Business Conduct and Ethics</t>
  </si>
  <si>
    <t>Annual</t>
  </si>
  <si>
    <t>All operations.</t>
  </si>
  <si>
    <t>GRI 303: Water and Effluents</t>
  </si>
  <si>
    <t>GRI 413: Water and Effluents</t>
  </si>
  <si>
    <t xml:space="preserve">All operations. </t>
  </si>
  <si>
    <t>Interactions with water as a shared resource</t>
  </si>
  <si>
    <t>303-4</t>
  </si>
  <si>
    <t>303-5</t>
  </si>
  <si>
    <t>Management of water discharge-related impacts</t>
  </si>
  <si>
    <t>Water withdrawal</t>
  </si>
  <si>
    <t>Water discharge</t>
  </si>
  <si>
    <t>Water consumption</t>
  </si>
  <si>
    <t>GRI 403: Occupational Health and Safety</t>
  </si>
  <si>
    <t>403-5</t>
  </si>
  <si>
    <t>403-6</t>
  </si>
  <si>
    <t>403-7</t>
  </si>
  <si>
    <t>403-8</t>
  </si>
  <si>
    <t>403-9</t>
  </si>
  <si>
    <t>403-10</t>
  </si>
  <si>
    <t>Worker participation, consultation, and communication on occupational health and safety</t>
  </si>
  <si>
    <t>Occupational health and safety management system</t>
  </si>
  <si>
    <t>Hazard identification, risk assessment, and incident investigation</t>
  </si>
  <si>
    <t>Occupational health services</t>
  </si>
  <si>
    <t xml:space="preserve">Promotion of worker health </t>
  </si>
  <si>
    <t>Worker training on occupational health and safety</t>
  </si>
  <si>
    <t>Prevention and mitigation of occupational health and safety impacts directly linked by business relationships</t>
  </si>
  <si>
    <t>Workers covered by an occupational health and safety management system</t>
  </si>
  <si>
    <t>MM-1</t>
  </si>
  <si>
    <t>MM-2</t>
  </si>
  <si>
    <t>MM-3</t>
  </si>
  <si>
    <t>MM-4</t>
  </si>
  <si>
    <t>MM-5</t>
  </si>
  <si>
    <t>MM-6</t>
  </si>
  <si>
    <t>MM-7</t>
  </si>
  <si>
    <t>MM-8</t>
  </si>
  <si>
    <t>MM-9</t>
  </si>
  <si>
    <t>MM-10</t>
  </si>
  <si>
    <t>Amount of land (owned or leased, and managed for production activities or extractive use) disturbed or rehabilitated.</t>
  </si>
  <si>
    <t>LOCATION / INFO</t>
  </si>
  <si>
    <t>The number and percentage of total sites identified as requiring biodiversity management plans according to stated criteria, and the number (percentage) of those sites with plans in place.</t>
  </si>
  <si>
    <t>Number of strikes and lock-outs exceeding one week’s duration, by country.</t>
  </si>
  <si>
    <t xml:space="preserve">Zero. </t>
  </si>
  <si>
    <t xml:space="preserve">Total number of operations taking place in or adjacent to Indigenous Peoples’ territories, and number and percentage of operations or sites where there are formal agreements with Indigenous Peoples’ communities. </t>
  </si>
  <si>
    <t>Number and description of significant disputes relating to land use, customary rights of local communities and Indigenous Peoples.</t>
  </si>
  <si>
    <t xml:space="preserve">The extent to which grievance mechanisms were used to resolve disputes relating to land use, customary rights of local communities and Indigenous Peoples, and the outcomes. </t>
  </si>
  <si>
    <t>Sites where resettlements took place, the number of households resettled in each, and how their livelihoods were affected in the process.</t>
  </si>
  <si>
    <t>Number and percentage of operations with closure plans.</t>
  </si>
  <si>
    <t>No</t>
  </si>
  <si>
    <t>ACRONYM</t>
  </si>
  <si>
    <t>AIF</t>
  </si>
  <si>
    <t>AIC</t>
  </si>
  <si>
    <t>FS</t>
  </si>
  <si>
    <t>Financial Statements</t>
  </si>
  <si>
    <t xml:space="preserve">Human rights topics covered in general training exercises. </t>
  </si>
  <si>
    <t>Catalyst Accord 2020, 30% Club Canada, International Cyanide Management Code (Marigold)</t>
  </si>
  <si>
    <t>SR, p.7</t>
  </si>
  <si>
    <t>SR, p. 7</t>
  </si>
  <si>
    <t>AIF, p. 5-6</t>
  </si>
  <si>
    <t>AIF, p. 11-12</t>
  </si>
  <si>
    <t>SR, p. 24</t>
  </si>
  <si>
    <t>SR, p. 6</t>
  </si>
  <si>
    <t>FS, p. 9, 40-41</t>
  </si>
  <si>
    <t>AIF, p. 10</t>
  </si>
  <si>
    <t>SR, p. 4-5</t>
  </si>
  <si>
    <t>SR, p. 15</t>
  </si>
  <si>
    <t>SR, p. 45</t>
  </si>
  <si>
    <t>SR, p. 10</t>
  </si>
  <si>
    <t>FS, p. 11</t>
  </si>
  <si>
    <t>SR, p. 49</t>
  </si>
  <si>
    <t xml:space="preserve">N/A as this is the company's first report. </t>
  </si>
  <si>
    <t>SR, p. 16</t>
  </si>
  <si>
    <t>SR, p. 32</t>
  </si>
  <si>
    <t>SR, p. 27</t>
  </si>
  <si>
    <t>SR, p. 24, 46</t>
  </si>
  <si>
    <t>SR, p. 48</t>
  </si>
  <si>
    <t>SR, p. 39</t>
  </si>
  <si>
    <t>SR, p. 38</t>
  </si>
  <si>
    <t>SR, p. 40</t>
  </si>
  <si>
    <t>GRI 302: Energy</t>
  </si>
  <si>
    <t>302-1</t>
  </si>
  <si>
    <t>Energy consumption within the organization</t>
  </si>
  <si>
    <t>SR, p. 29</t>
  </si>
  <si>
    <t>302-3</t>
  </si>
  <si>
    <t xml:space="preserve">Energy intensity </t>
  </si>
  <si>
    <t>GRI 305: Emissions</t>
  </si>
  <si>
    <t>305-1</t>
  </si>
  <si>
    <t>Direct (Scope 1) emissions</t>
  </si>
  <si>
    <t>305-2</t>
  </si>
  <si>
    <t>Energy indirect (Scope 2) emissions</t>
  </si>
  <si>
    <t>305-4</t>
  </si>
  <si>
    <t>Emissions intensity</t>
  </si>
  <si>
    <t>SR</t>
  </si>
  <si>
    <t xml:space="preserve">Annual Information Circular </t>
  </si>
  <si>
    <t>Annual Information Forum</t>
  </si>
  <si>
    <t>SR, Appendix 1</t>
  </si>
  <si>
    <t>Saskatchewan Mining Association, Nevada Mining Association, Argentina Mining Association</t>
  </si>
  <si>
    <t xml:space="preserve">Investors, shareholders, employees, local communities, local governments, regional governments, national governments, regulatory agencies, unions, suppliers and contractors, local businesses, NGOs, royalty holders, mining and professional associations, standards organizations, universities and colleges, media, </t>
  </si>
  <si>
    <t>SR, p. 33</t>
  </si>
  <si>
    <t>SR, p. 34-35</t>
  </si>
  <si>
    <t>Number (and percentage) of company operating sites where artisanal and small-scale mining (ASM) takes place on, or adjacent to, the site and the associated risks and the actions taken to manage and mitigate these risks</t>
  </si>
  <si>
    <t>Male under 30</t>
  </si>
  <si>
    <t>Male 30-50</t>
  </si>
  <si>
    <t xml:space="preserve">Male over 50 </t>
  </si>
  <si>
    <t>Female under 30</t>
  </si>
  <si>
    <t>Female 30-50</t>
  </si>
  <si>
    <t xml:space="preserve">Female over 50 </t>
  </si>
  <si>
    <t>Total Employees</t>
  </si>
  <si>
    <t xml:space="preserve"># Female </t>
  </si>
  <si>
    <t>% Female</t>
  </si>
  <si>
    <t xml:space="preserve">www.ssrmining.com/corporate_responsibility </t>
  </si>
  <si>
    <t>CATEGORY</t>
  </si>
  <si>
    <t>VANCOUVER</t>
  </si>
  <si>
    <t>CONSOLIDATED</t>
  </si>
  <si>
    <t>PUNA OPERATIONS</t>
  </si>
  <si>
    <t>SEABEE GOLD OPERATION</t>
  </si>
  <si>
    <t>MARIGOLD MINE</t>
  </si>
  <si>
    <t xml:space="preserve">Not tracked. </t>
  </si>
  <si>
    <t>a.i.</t>
  </si>
  <si>
    <t xml:space="preserve">Fatalities </t>
  </si>
  <si>
    <t>a.i.i.</t>
  </si>
  <si>
    <t xml:space="preserve">High-consequence work-related injuries </t>
  </si>
  <si>
    <t>a.i.i.i.</t>
  </si>
  <si>
    <t xml:space="preserve">Recordable-work related injuries </t>
  </si>
  <si>
    <t xml:space="preserve">40 incidents at rate of 2.14 per 200,000 hours worked. </t>
  </si>
  <si>
    <t>Main types of work-related injuries</t>
  </si>
  <si>
    <t xml:space="preserve">Number of hours worked </t>
  </si>
  <si>
    <t>Work-related injuries (workers and contractors)</t>
  </si>
  <si>
    <t>a.iv.</t>
  </si>
  <si>
    <t>a.v.</t>
  </si>
  <si>
    <t xml:space="preserve">Human rights considerations incorporated as part of broader due diligence. </t>
  </si>
  <si>
    <t xml:space="preserve">Strains/sprains and lacerations. </t>
  </si>
  <si>
    <t>Sustainability Report</t>
  </si>
  <si>
    <t>a.i.i</t>
  </si>
  <si>
    <t>a.i.i.i</t>
  </si>
  <si>
    <t>a.iv</t>
  </si>
  <si>
    <t>a.v</t>
  </si>
  <si>
    <t>sustainability@ssrmining.com</t>
  </si>
  <si>
    <t>SR, p. 17, 24; 'Employment Data' in GRI Index</t>
  </si>
  <si>
    <t>GRI 304: Biodiversity</t>
  </si>
  <si>
    <t>GRI 401: Employment</t>
  </si>
  <si>
    <t>401-1</t>
  </si>
  <si>
    <t>Turnover</t>
  </si>
  <si>
    <t>New employee hires and employee turnover</t>
  </si>
  <si>
    <t>Turnover rate</t>
  </si>
  <si>
    <t>-</t>
  </si>
  <si>
    <t>Male turnover rate</t>
  </si>
  <si>
    <t># Male</t>
  </si>
  <si>
    <t xml:space="preserve">% Male </t>
  </si>
  <si>
    <t>Female turnover rate</t>
  </si>
  <si>
    <t xml:space="preserve">Female turnover </t>
  </si>
  <si>
    <t>Male turnover</t>
  </si>
  <si>
    <t>Operational sites owned, leased, managed in, or adjacent to, protected areas of high biodiversity value outside protected areas</t>
  </si>
  <si>
    <t>304-1</t>
  </si>
  <si>
    <t>304-4</t>
  </si>
  <si>
    <t xml:space="preserve">IUCN Red List Species and national conservation list species with habitats affected by operations </t>
  </si>
  <si>
    <t>a.i.v.</t>
  </si>
  <si>
    <t>Critically endangered</t>
  </si>
  <si>
    <t>Endangered</t>
  </si>
  <si>
    <t>Vulnerable</t>
  </si>
  <si>
    <t xml:space="preserve">Near threatened </t>
  </si>
  <si>
    <t>Least concern</t>
  </si>
  <si>
    <t xml:space="preserve">'Employment Data' Section of GRI Index. </t>
  </si>
  <si>
    <t>SR, p. 18-19</t>
  </si>
  <si>
    <t>SR, p. 51</t>
  </si>
  <si>
    <t>SR, p. 52</t>
  </si>
  <si>
    <t>SR, p. 52-53</t>
  </si>
  <si>
    <t>June 3, 2019</t>
  </si>
  <si>
    <t>Revenues</t>
  </si>
  <si>
    <t>LOCATION</t>
  </si>
  <si>
    <t>CORPORATE</t>
  </si>
  <si>
    <t>100% of 1,607 employees and contractors</t>
  </si>
  <si>
    <t>Number and percentage of all employees and contractors whose work is covered by the SSR Mining Safety and Health Management System for which at least a portion of the system has been internally audited</t>
  </si>
  <si>
    <t>Number and percentage of all employees and contractors whose work is covered by an occupational health and safety management system</t>
  </si>
  <si>
    <t>SR. p 18-19, 53</t>
  </si>
  <si>
    <t xml:space="preserve">The Seabee Gold Operation spent CAD$13.5M on Northern procurement in Saskatchewan and a further CAD$30.8M in 'other Saskatchewan'. Marigold spent $60.1M on procurement in the state of Nevada. Local procurement data for Puna Operations was not available at the time of publishing this report and will be updated once available.  </t>
  </si>
  <si>
    <t>Total amounts of tailings</t>
  </si>
  <si>
    <t xml:space="preserve">The Seabee Gold Operation is located adjacent to the Lac La Ronge Indian Band and the Peter Ballantyne Cree First Nation territories. No formal agreements are in place with Indigenous Peoples' communities. </t>
  </si>
  <si>
    <t xml:space="preserve">SR, p.22; 'Economic Performance' section of GRI Index. </t>
  </si>
  <si>
    <t>Work-related ill health (workers and contractors)</t>
  </si>
  <si>
    <t>Fatalities as a result of work-related ill health</t>
  </si>
  <si>
    <t>Recordable-work related illnesses</t>
  </si>
  <si>
    <t>AIF p. 12</t>
  </si>
  <si>
    <t>SR. p. 18-19</t>
  </si>
  <si>
    <t>Values presented are in US dollars and presented on a cash paid basis for the period referenced.</t>
  </si>
  <si>
    <t xml:space="preserve">1 All payments to third parties for expenditures to produce revenues or construct or procure capital items. </t>
  </si>
  <si>
    <t>2 Gross amounts paid to or on behalf of employees for wages, benefits, pensions and other compensation.</t>
  </si>
  <si>
    <t>3 Cash interest payments for loans and other borrowings.</t>
  </si>
  <si>
    <t>4 Payments for income and mining taxes, fees and penalties paid to any governmental agency excluding payroll and related taxes included in employee wages and benefits.</t>
  </si>
  <si>
    <t>5 Actual expenditures incurred for voluntary payment or contributions to communities.</t>
  </si>
  <si>
    <r>
      <t>Operating costs</t>
    </r>
    <r>
      <rPr>
        <vertAlign val="superscript"/>
        <sz val="10"/>
        <color theme="1"/>
        <rFont val="Calibri"/>
        <family val="2"/>
        <scheme val="minor"/>
      </rPr>
      <t>1</t>
    </r>
  </si>
  <si>
    <r>
      <t>Employee wages and benefits</t>
    </r>
    <r>
      <rPr>
        <vertAlign val="superscript"/>
        <sz val="10"/>
        <color theme="1"/>
        <rFont val="Calibri"/>
        <family val="2"/>
        <scheme val="minor"/>
      </rPr>
      <t>2</t>
    </r>
  </si>
  <si>
    <r>
      <t>Payments to providers of capital</t>
    </r>
    <r>
      <rPr>
        <vertAlign val="superscript"/>
        <sz val="10"/>
        <color theme="1"/>
        <rFont val="Calibri"/>
        <family val="2"/>
        <scheme val="minor"/>
      </rPr>
      <t>3</t>
    </r>
  </si>
  <si>
    <r>
      <t xml:space="preserve">Payments to governments </t>
    </r>
    <r>
      <rPr>
        <vertAlign val="superscript"/>
        <sz val="10"/>
        <color theme="1"/>
        <rFont val="Calibri"/>
        <family val="2"/>
        <scheme val="minor"/>
      </rPr>
      <t>4</t>
    </r>
  </si>
  <si>
    <r>
      <t>Community investments</t>
    </r>
    <r>
      <rPr>
        <vertAlign val="superscript"/>
        <sz val="10"/>
        <color theme="1"/>
        <rFont val="Calibri"/>
        <family val="2"/>
        <scheme val="minor"/>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</si>
</sst>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_-&quot;$&quot;* #,##0_-;\-&quot;$&quot;* #,##0_-;_-&quot;$&quot;* &quot;-&quot;??_-;_-@_-"/>
  </numFmts>
  <fonts count="15" x14ac:knownFonts="1">
    <font>
      <sz val="11"/>
      <color theme="1"/>
      <name val="Calibri"/>
      <family val="2"/>
      <scheme val="minor"/>
    </font>
    <font>
      <u/>
      <sz val="11"/>
      <color theme="10"/>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theme="0"/>
      <name val="Calibri"/>
      <family val="2"/>
      <scheme val="minor"/>
    </font>
    <font>
      <sz val="10"/>
      <color theme="0"/>
      <name val="Calibri"/>
      <family val="2"/>
      <scheme val="minor"/>
    </font>
    <font>
      <sz val="11"/>
      <color theme="1"/>
      <name val="Calibri"/>
      <family val="2"/>
      <scheme val="minor"/>
    </font>
    <font>
      <u/>
      <sz val="10"/>
      <color theme="10"/>
      <name val="Calibri"/>
      <family val="2"/>
      <scheme val="minor"/>
    </font>
    <font>
      <b/>
      <sz val="11"/>
      <color theme="1"/>
      <name val="Calibri"/>
      <family val="2"/>
      <scheme val="minor"/>
    </font>
    <font>
      <sz val="10"/>
      <color rgb="FF000000"/>
      <name val="Calibri"/>
      <family val="2"/>
      <scheme val="minor"/>
    </font>
    <font>
      <vertAlign val="superscript"/>
      <sz val="10"/>
      <color theme="1"/>
      <name val="Calibri"/>
      <family val="2"/>
      <scheme val="minor"/>
    </font>
    <font>
      <sz val="10"/>
      <color rgb="FF000000"/>
      <name val="Arial"/>
      <family val="2"/>
    </font>
    <font>
      <sz val="10"/>
      <color theme="1"/>
      <name val="Arial"/>
      <family val="2"/>
    </font>
  </fonts>
  <fills count="3">
    <fill>
      <patternFill patternType="none"/>
    </fill>
    <fill>
      <patternFill patternType="gray125"/>
    </fill>
    <fill>
      <patternFill patternType="solid">
        <fgColor rgb="FF233949"/>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75">
    <xf numFmtId="0" fontId="0" fillId="0" borderId="0" xfId="0"/>
    <xf numFmtId="0" fontId="2" fillId="0" borderId="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xf numFmtId="0" fontId="2" fillId="0" borderId="0" xfId="0" applyFont="1" applyBorder="1" applyAlignment="1">
      <alignment horizontal="left" vertical="center" wrapText="1"/>
    </xf>
    <xf numFmtId="0" fontId="4" fillId="0" borderId="0"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horizontal="left" indent="1"/>
    </xf>
    <xf numFmtId="0" fontId="2" fillId="0" borderId="0" xfId="0" applyFont="1" applyAlignment="1">
      <alignment wrapText="1"/>
    </xf>
    <xf numFmtId="0" fontId="2" fillId="0" borderId="0" xfId="0" applyFont="1" applyAlignment="1">
      <alignment horizontal="left" vertical="center"/>
    </xf>
    <xf numFmtId="14" fontId="3"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49" fontId="2" fillId="0" borderId="0" xfId="0" applyNumberFormat="1" applyFont="1" applyBorder="1" applyAlignment="1">
      <alignment horizontal="left" vertical="center"/>
    </xf>
    <xf numFmtId="3" fontId="3" fillId="0" borderId="0" xfId="0" applyNumberFormat="1" applyFont="1" applyFill="1" applyBorder="1" applyAlignment="1">
      <alignment horizontal="left" vertical="center"/>
    </xf>
    <xf numFmtId="3" fontId="2" fillId="0" borderId="0" xfId="0" applyNumberFormat="1" applyFont="1" applyAlignment="1">
      <alignment horizontal="left" vertical="center"/>
    </xf>
    <xf numFmtId="0" fontId="2" fillId="0" borderId="0"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0" fillId="0" borderId="0" xfId="0" applyAlignment="1">
      <alignment vertical="center" wrapText="1"/>
    </xf>
    <xf numFmtId="9" fontId="2" fillId="0" borderId="0" xfId="0" applyNumberFormat="1" applyFont="1" applyBorder="1" applyAlignment="1">
      <alignment horizontal="left" vertical="center"/>
    </xf>
    <xf numFmtId="9" fontId="2" fillId="0" borderId="0" xfId="0" applyNumberFormat="1" applyFont="1" applyAlignment="1">
      <alignment vertical="center"/>
    </xf>
    <xf numFmtId="9" fontId="2" fillId="0" borderId="0" xfId="0" applyNumberFormat="1" applyFont="1" applyAlignment="1">
      <alignment horizontal="left" vertical="center"/>
    </xf>
    <xf numFmtId="0" fontId="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2" fillId="0" borderId="0" xfId="0" applyFont="1" applyAlignment="1">
      <alignmen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Alignment="1">
      <alignment vertical="center"/>
    </xf>
    <xf numFmtId="9" fontId="0" fillId="0" borderId="0" xfId="2" applyFont="1" applyAlignment="1">
      <alignment vertical="center"/>
    </xf>
    <xf numFmtId="0" fontId="3" fillId="0" borderId="0" xfId="0" applyFont="1" applyFill="1" applyBorder="1" applyAlignment="1">
      <alignment horizontal="left" vertical="center"/>
    </xf>
    <xf numFmtId="0" fontId="0" fillId="0" borderId="0" xfId="3" applyNumberFormat="1" applyFont="1"/>
    <xf numFmtId="0" fontId="0" fillId="0" borderId="0" xfId="0" applyFont="1"/>
    <xf numFmtId="164" fontId="0" fillId="0" borderId="0" xfId="2" applyNumberFormat="1" applyFont="1"/>
    <xf numFmtId="9" fontId="0" fillId="0" borderId="0" xfId="2" applyFont="1"/>
    <xf numFmtId="0" fontId="3" fillId="0" borderId="0" xfId="0" applyFont="1" applyFill="1" applyBorder="1" applyAlignment="1">
      <alignment horizontal="left" vertical="center" indent="1"/>
    </xf>
    <xf numFmtId="3"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indent="1"/>
    </xf>
    <xf numFmtId="0" fontId="5" fillId="0" borderId="0" xfId="0" applyNumberFormat="1" applyFont="1" applyFill="1" applyBorder="1" applyAlignment="1">
      <alignment horizontal="left" vertical="center"/>
    </xf>
    <xf numFmtId="0" fontId="0" fillId="0" borderId="0" xfId="0" applyAlignment="1">
      <alignment horizontal="left" indent="1"/>
    </xf>
    <xf numFmtId="0" fontId="10" fillId="0" borderId="0" xfId="0" applyFont="1"/>
    <xf numFmtId="164" fontId="0" fillId="0" borderId="0" xfId="2" quotePrefix="1" applyNumberFormat="1" applyFont="1" applyAlignment="1">
      <alignment horizontal="right"/>
    </xf>
    <xf numFmtId="0" fontId="10" fillId="0" borderId="0" xfId="3" applyNumberFormat="1" applyFont="1"/>
    <xf numFmtId="0" fontId="0" fillId="0" borderId="0" xfId="0" quotePrefix="1" applyAlignment="1">
      <alignment horizontal="right"/>
    </xf>
    <xf numFmtId="0" fontId="0" fillId="0" borderId="0" xfId="2" applyNumberFormat="1" applyFont="1"/>
    <xf numFmtId="0" fontId="0" fillId="0" borderId="0" xfId="0" applyFont="1" applyAlignment="1">
      <alignment horizontal="left" indent="1"/>
    </xf>
    <xf numFmtId="0" fontId="10" fillId="0" borderId="0" xfId="0" applyFont="1" applyAlignment="1">
      <alignment horizontal="left"/>
    </xf>
    <xf numFmtId="0" fontId="5" fillId="0" borderId="0" xfId="0" quotePrefix="1" applyFont="1" applyFill="1" applyBorder="1" applyAlignment="1">
      <alignment horizontal="left" vertical="center"/>
    </xf>
    <xf numFmtId="0" fontId="2" fillId="0" borderId="0" xfId="0" applyFont="1" applyBorder="1" applyAlignment="1">
      <alignment horizontal="left" vertical="center" wrapText="1" indent="1"/>
    </xf>
    <xf numFmtId="9" fontId="5" fillId="0" borderId="0" xfId="0" applyNumberFormat="1" applyFont="1" applyBorder="1" applyAlignment="1">
      <alignment horizontal="left" vertical="center" wrapText="1"/>
    </xf>
    <xf numFmtId="0" fontId="1" fillId="0" borderId="0" xfId="1" applyAlignment="1" applyProtection="1">
      <alignment vertical="center"/>
      <protection locked="0"/>
    </xf>
    <xf numFmtId="0" fontId="9" fillId="0" borderId="0" xfId="1" applyFont="1" applyBorder="1" applyAlignment="1" applyProtection="1">
      <alignment horizontal="left" vertical="center"/>
    </xf>
    <xf numFmtId="0" fontId="6" fillId="2" borderId="0" xfId="0" applyFont="1" applyFill="1"/>
    <xf numFmtId="0" fontId="7" fillId="2" borderId="0" xfId="0" applyFont="1" applyFill="1"/>
    <xf numFmtId="0" fontId="2" fillId="0" borderId="0" xfId="0" applyFont="1"/>
    <xf numFmtId="166" fontId="2" fillId="0" borderId="0" xfId="4" applyNumberFormat="1" applyFont="1"/>
    <xf numFmtId="166" fontId="11" fillId="0" borderId="0" xfId="4" applyNumberFormat="1" applyFont="1"/>
    <xf numFmtId="166" fontId="11" fillId="0" borderId="0" xfId="4" quotePrefix="1" applyNumberFormat="1" applyFont="1" applyAlignment="1">
      <alignment horizontal="right"/>
    </xf>
    <xf numFmtId="43" fontId="2" fillId="0" borderId="0" xfId="3" applyFont="1"/>
    <xf numFmtId="0" fontId="2" fillId="0" borderId="0" xfId="0" applyFont="1" applyAlignment="1"/>
    <xf numFmtId="165" fontId="13" fillId="0" borderId="0" xfId="3" quotePrefix="1" applyNumberFormat="1" applyFont="1" applyAlignment="1">
      <alignment horizontal="right"/>
    </xf>
    <xf numFmtId="0" fontId="14" fillId="0" borderId="0" xfId="0" applyFont="1"/>
    <xf numFmtId="0" fontId="6" fillId="2" borderId="2" xfId="0" applyFont="1" applyFill="1" applyBorder="1" applyAlignment="1">
      <alignment horizontal="left" vertical="center"/>
    </xf>
    <xf numFmtId="0" fontId="6" fillId="2" borderId="1" xfId="0" applyFont="1" applyFill="1" applyBorder="1" applyAlignment="1">
      <alignment horizontal="left" vertical="center"/>
    </xf>
    <xf numFmtId="0" fontId="3" fillId="0" borderId="0" xfId="0" applyFont="1" applyFill="1" applyBorder="1" applyAlignment="1">
      <alignment horizontal="left" vertical="center"/>
    </xf>
    <xf numFmtId="0" fontId="6" fillId="2" borderId="0" xfId="0" applyFont="1" applyFill="1" applyBorder="1" applyAlignment="1">
      <alignment horizontal="left" vertical="center"/>
    </xf>
    <xf numFmtId="0" fontId="2" fillId="0" borderId="0" xfId="0" applyFont="1" applyAlignment="1">
      <alignment horizontal="left"/>
    </xf>
    <xf numFmtId="0" fontId="11" fillId="0" borderId="0" xfId="0" applyFont="1" applyAlignment="1">
      <alignment horizontal="left"/>
    </xf>
  </cellXfs>
  <cellStyles count="5">
    <cellStyle name="Comma" xfId="3" builtinId="3"/>
    <cellStyle name="Currency" xfId="4" builtinId="4"/>
    <cellStyle name="Hyperlink" xfId="1" builtinId="8"/>
    <cellStyle name="Normal" xfId="0" builtinId="0"/>
    <cellStyle name="Percent" xfId="2" builtinId="5"/>
  </cellStyles>
  <dxfs count="0"/>
  <tableStyles count="0" defaultTableStyle="TableStyleMedium2" defaultPivotStyle="PivotStyleLight16"/>
  <colors>
    <mruColors>
      <color rgb="FF233949"/>
      <color rgb="FF3E4827"/>
      <color rgb="FFCCA0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22.q4cdn.com/546540291/files/doc_financials/2018/Q4/2018-Q4-FS-FINAL.pdf" TargetMode="External"/><Relationship Id="rId2" Type="http://schemas.openxmlformats.org/officeDocument/2006/relationships/hyperlink" Target="http://s22.q4cdn.com/546540291/files/doc_financials/2019/SSR-Mining-2018-Annual-Information-Form-(Final).pdf" TargetMode="External"/><Relationship Id="rId1" Type="http://schemas.openxmlformats.org/officeDocument/2006/relationships/hyperlink" Target="http://s22.q4cdn.com/546540291/files/doc_downloads/Shareholders/2019/SSR_2019_Circular.pdf" TargetMode="External"/><Relationship Id="rId4" Type="http://schemas.openxmlformats.org/officeDocument/2006/relationships/hyperlink" Target="http://www.ssrmining.com/corporate_responsibility"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ustainability@ssrmining.com" TargetMode="External"/><Relationship Id="rId2" Type="http://schemas.openxmlformats.org/officeDocument/2006/relationships/hyperlink" Target="http://www.ssrmining.com/_resources/governance/SSR-Mining-Code-of-Business-Conduct-and-Ethics-May-2014.pdf" TargetMode="External"/><Relationship Id="rId1" Type="http://schemas.openxmlformats.org/officeDocument/2006/relationships/hyperlink" Target="http://www.ssrmining.com/_resources/governance/SSR-Mining-Environmental-Policy-August-2016.pdf" TargetMode="External"/><Relationship Id="rId5" Type="http://schemas.openxmlformats.org/officeDocument/2006/relationships/printerSettings" Target="../printerSettings/printerSettings1.bin"/><Relationship Id="rId4" Type="http://schemas.openxmlformats.org/officeDocument/2006/relationships/hyperlink" Target="http://www.ssrmining.com/corporate_responsibilit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71BC-7FFF-4B0C-B7CF-5FA7495CCB89}">
  <sheetPr codeName="Sheet1"/>
  <dimension ref="A1:B18"/>
  <sheetViews>
    <sheetView tabSelected="1" workbookViewId="0">
      <selection activeCell="B11" sqref="B11"/>
    </sheetView>
  </sheetViews>
  <sheetFormatPr defaultColWidth="9.109375" defaultRowHeight="14.4" x14ac:dyDescent="0.3"/>
  <cols>
    <col min="1" max="1" width="15.6640625" style="35" customWidth="1"/>
    <col min="2" max="2" width="149.21875" style="35" customWidth="1"/>
    <col min="3" max="16384" width="9.109375" style="35"/>
  </cols>
  <sheetData>
    <row r="1" spans="1:2" s="28" customFormat="1" ht="13.8" x14ac:dyDescent="0.3">
      <c r="A1" s="32" t="s">
        <v>178</v>
      </c>
      <c r="B1" s="32" t="s">
        <v>0</v>
      </c>
    </row>
    <row r="2" spans="1:2" x14ac:dyDescent="0.3">
      <c r="A2" s="35" t="s">
        <v>180</v>
      </c>
      <c r="B2" s="57" t="s">
        <v>222</v>
      </c>
    </row>
    <row r="3" spans="1:2" x14ac:dyDescent="0.3">
      <c r="A3" s="35" t="s">
        <v>179</v>
      </c>
      <c r="B3" s="57" t="s">
        <v>223</v>
      </c>
    </row>
    <row r="4" spans="1:2" x14ac:dyDescent="0.3">
      <c r="A4" s="35" t="s">
        <v>221</v>
      </c>
      <c r="B4" s="57" t="s">
        <v>261</v>
      </c>
    </row>
    <row r="5" spans="1:2" x14ac:dyDescent="0.3">
      <c r="A5" s="35" t="s">
        <v>181</v>
      </c>
      <c r="B5" s="57" t="s">
        <v>182</v>
      </c>
    </row>
    <row r="18" spans="2:2" x14ac:dyDescent="0.3">
      <c r="B18" s="36"/>
    </row>
  </sheetData>
  <sheetProtection selectLockedCells="1"/>
  <hyperlinks>
    <hyperlink ref="B2" r:id="rId1" xr:uid="{89EF200D-66DB-4A0B-91F2-739D219A57D3}"/>
    <hyperlink ref="B3" r:id="rId2" xr:uid="{C5F92D7F-76A0-439B-A702-2FB83006883F}"/>
    <hyperlink ref="B5" r:id="rId3" xr:uid="{76634925-619B-4ED0-A0C3-6DA33D1AC500}"/>
    <hyperlink ref="B4" r:id="rId4" xr:uid="{D9E53868-B247-41CE-8748-E8A11B623B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F0AC3-D584-4759-AF20-D4FAD91BE9C3}">
  <sheetPr codeName="Sheet2"/>
  <dimension ref="A1:C45"/>
  <sheetViews>
    <sheetView zoomScaleNormal="100" workbookViewId="0">
      <pane ySplit="1" topLeftCell="A19" activePane="bottomLeft" state="frozen"/>
      <selection pane="bottomLeft" activeCell="C28" sqref="C28"/>
    </sheetView>
  </sheetViews>
  <sheetFormatPr defaultColWidth="9.109375" defaultRowHeight="13.8" x14ac:dyDescent="0.3"/>
  <cols>
    <col min="1" max="1" width="15.6640625" style="1" customWidth="1"/>
    <col min="2" max="2" width="63" style="1" customWidth="1"/>
    <col min="3" max="3" width="73" style="1" customWidth="1"/>
    <col min="4" max="16384" width="9.109375" style="1"/>
  </cols>
  <sheetData>
    <row r="1" spans="1:3" s="28" customFormat="1" x14ac:dyDescent="0.3">
      <c r="A1" s="33" t="s">
        <v>27</v>
      </c>
      <c r="B1" s="33" t="s">
        <v>0</v>
      </c>
      <c r="C1" s="33" t="s">
        <v>168</v>
      </c>
    </row>
    <row r="2" spans="1:3" s="29" customFormat="1" ht="11.7" customHeight="1" x14ac:dyDescent="0.3">
      <c r="A2" s="70" t="s">
        <v>89</v>
      </c>
      <c r="B2" s="70"/>
      <c r="C2" s="70"/>
    </row>
    <row r="3" spans="1:3" x14ac:dyDescent="0.3">
      <c r="A3" s="2" t="s">
        <v>1</v>
      </c>
      <c r="B3" s="3" t="s">
        <v>13</v>
      </c>
      <c r="C3" s="1" t="s">
        <v>185</v>
      </c>
    </row>
    <row r="4" spans="1:3" x14ac:dyDescent="0.3">
      <c r="A4" s="2" t="s">
        <v>2</v>
      </c>
      <c r="B4" s="3" t="s">
        <v>14</v>
      </c>
      <c r="C4" s="1" t="s">
        <v>186</v>
      </c>
    </row>
    <row r="5" spans="1:3" x14ac:dyDescent="0.3">
      <c r="A5" s="2" t="s">
        <v>3</v>
      </c>
      <c r="B5" s="3" t="s">
        <v>10</v>
      </c>
      <c r="C5" s="1" t="s">
        <v>186</v>
      </c>
    </row>
    <row r="6" spans="1:3" x14ac:dyDescent="0.3">
      <c r="A6" s="2" t="s">
        <v>4</v>
      </c>
      <c r="B6" s="3" t="s">
        <v>15</v>
      </c>
      <c r="C6" s="1" t="s">
        <v>186</v>
      </c>
    </row>
    <row r="7" spans="1:3" x14ac:dyDescent="0.3">
      <c r="A7" s="2" t="s">
        <v>5</v>
      </c>
      <c r="B7" s="3" t="s">
        <v>16</v>
      </c>
      <c r="C7" s="1" t="s">
        <v>187</v>
      </c>
    </row>
    <row r="8" spans="1:3" x14ac:dyDescent="0.3">
      <c r="A8" s="2" t="s">
        <v>6</v>
      </c>
      <c r="B8" s="3" t="s">
        <v>11</v>
      </c>
      <c r="C8" s="4" t="s">
        <v>188</v>
      </c>
    </row>
    <row r="9" spans="1:3" x14ac:dyDescent="0.3">
      <c r="A9" s="2" t="s">
        <v>7</v>
      </c>
      <c r="B9" s="3" t="s">
        <v>12</v>
      </c>
    </row>
    <row r="10" spans="1:3" x14ac:dyDescent="0.3">
      <c r="A10" s="5" t="s">
        <v>247</v>
      </c>
      <c r="B10" s="6" t="s">
        <v>122</v>
      </c>
      <c r="C10" s="1" t="s">
        <v>189</v>
      </c>
    </row>
    <row r="11" spans="1:3" x14ac:dyDescent="0.3">
      <c r="A11" s="5" t="s">
        <v>262</v>
      </c>
      <c r="B11" s="6" t="s">
        <v>123</v>
      </c>
      <c r="C11" s="1" t="s">
        <v>186</v>
      </c>
    </row>
    <row r="12" spans="1:3" x14ac:dyDescent="0.3">
      <c r="A12" s="5" t="s">
        <v>263</v>
      </c>
      <c r="B12" s="7" t="s">
        <v>124</v>
      </c>
      <c r="C12" s="4" t="s">
        <v>190</v>
      </c>
    </row>
    <row r="13" spans="1:3" x14ac:dyDescent="0.3">
      <c r="A13" s="5" t="s">
        <v>264</v>
      </c>
      <c r="B13" s="7" t="s">
        <v>125</v>
      </c>
      <c r="C13" s="4" t="s">
        <v>191</v>
      </c>
    </row>
    <row r="14" spans="1:3" x14ac:dyDescent="0.3">
      <c r="A14" s="5" t="s">
        <v>265</v>
      </c>
      <c r="B14" s="6" t="s">
        <v>126</v>
      </c>
      <c r="C14" s="4" t="s">
        <v>190</v>
      </c>
    </row>
    <row r="15" spans="1:3" x14ac:dyDescent="0.3">
      <c r="A15" s="2" t="s">
        <v>8</v>
      </c>
      <c r="B15" s="3" t="s">
        <v>19</v>
      </c>
      <c r="C15" s="1" t="s">
        <v>189</v>
      </c>
    </row>
    <row r="16" spans="1:3" x14ac:dyDescent="0.3">
      <c r="A16" s="2" t="s">
        <v>9</v>
      </c>
      <c r="B16" s="3" t="s">
        <v>20</v>
      </c>
      <c r="C16" s="1" t="s">
        <v>192</v>
      </c>
    </row>
    <row r="17" spans="1:3" x14ac:dyDescent="0.3">
      <c r="A17" s="2" t="s">
        <v>23</v>
      </c>
      <c r="B17" s="3" t="s">
        <v>21</v>
      </c>
      <c r="C17" s="1" t="s">
        <v>127</v>
      </c>
    </row>
    <row r="18" spans="1:3" x14ac:dyDescent="0.3">
      <c r="A18" s="2" t="s">
        <v>24</v>
      </c>
      <c r="B18" s="3" t="s">
        <v>22</v>
      </c>
      <c r="C18" s="58" t="s">
        <v>128</v>
      </c>
    </row>
    <row r="19" spans="1:3" ht="27.6" x14ac:dyDescent="0.3">
      <c r="A19" s="2" t="s">
        <v>25</v>
      </c>
      <c r="B19" s="20" t="s">
        <v>17</v>
      </c>
      <c r="C19" s="4" t="s">
        <v>184</v>
      </c>
    </row>
    <row r="20" spans="1:3" x14ac:dyDescent="0.3">
      <c r="A20" s="2" t="s">
        <v>26</v>
      </c>
      <c r="B20" s="3" t="s">
        <v>18</v>
      </c>
      <c r="C20" s="1" t="s">
        <v>225</v>
      </c>
    </row>
    <row r="21" spans="1:3" s="29" customFormat="1" x14ac:dyDescent="0.3">
      <c r="A21" s="69" t="s">
        <v>90</v>
      </c>
      <c r="B21" s="69"/>
      <c r="C21" s="69"/>
    </row>
    <row r="22" spans="1:3" x14ac:dyDescent="0.3">
      <c r="A22" s="2" t="s">
        <v>29</v>
      </c>
      <c r="B22" s="1" t="s">
        <v>28</v>
      </c>
      <c r="C22" s="1" t="s">
        <v>193</v>
      </c>
    </row>
    <row r="23" spans="1:3" s="29" customFormat="1" x14ac:dyDescent="0.3">
      <c r="A23" s="69" t="s">
        <v>91</v>
      </c>
      <c r="B23" s="69"/>
      <c r="C23" s="69"/>
    </row>
    <row r="24" spans="1:3" x14ac:dyDescent="0.3">
      <c r="A24" s="2" t="s">
        <v>31</v>
      </c>
      <c r="B24" s="1" t="s">
        <v>30</v>
      </c>
      <c r="C24" s="58" t="s">
        <v>129</v>
      </c>
    </row>
    <row r="25" spans="1:3" s="29" customFormat="1" x14ac:dyDescent="0.3">
      <c r="A25" s="69" t="s">
        <v>92</v>
      </c>
      <c r="B25" s="69"/>
      <c r="C25" s="69"/>
    </row>
    <row r="26" spans="1:3" x14ac:dyDescent="0.3">
      <c r="A26" s="2" t="s">
        <v>32</v>
      </c>
      <c r="B26" s="1" t="s">
        <v>33</v>
      </c>
      <c r="C26" s="1" t="s">
        <v>194</v>
      </c>
    </row>
    <row r="27" spans="1:3" s="29" customFormat="1" x14ac:dyDescent="0.3">
      <c r="A27" s="69" t="s">
        <v>93</v>
      </c>
      <c r="B27" s="69"/>
      <c r="C27" s="69"/>
    </row>
    <row r="28" spans="1:3" ht="55.2" x14ac:dyDescent="0.3">
      <c r="A28" s="2" t="s">
        <v>34</v>
      </c>
      <c r="B28" s="1" t="s">
        <v>39</v>
      </c>
      <c r="C28" s="4" t="s">
        <v>226</v>
      </c>
    </row>
    <row r="29" spans="1:3" x14ac:dyDescent="0.3">
      <c r="A29" s="2" t="s">
        <v>35</v>
      </c>
      <c r="B29" s="1" t="s">
        <v>40</v>
      </c>
      <c r="C29" s="4" t="s">
        <v>311</v>
      </c>
    </row>
    <row r="30" spans="1:3" x14ac:dyDescent="0.3">
      <c r="A30" s="2" t="s">
        <v>36</v>
      </c>
      <c r="B30" s="1" t="s">
        <v>41</v>
      </c>
      <c r="C30" s="1" t="s">
        <v>195</v>
      </c>
    </row>
    <row r="31" spans="1:3" x14ac:dyDescent="0.3">
      <c r="A31" s="2" t="s">
        <v>37</v>
      </c>
      <c r="B31" s="1" t="s">
        <v>42</v>
      </c>
      <c r="C31" s="1" t="s">
        <v>195</v>
      </c>
    </row>
    <row r="32" spans="1:3" x14ac:dyDescent="0.3">
      <c r="A32" s="2" t="s">
        <v>38</v>
      </c>
      <c r="B32" s="1" t="s">
        <v>43</v>
      </c>
      <c r="C32" s="1" t="s">
        <v>196</v>
      </c>
    </row>
    <row r="33" spans="1:3" s="29" customFormat="1" x14ac:dyDescent="0.3">
      <c r="A33" s="69" t="s">
        <v>94</v>
      </c>
      <c r="B33" s="69"/>
      <c r="C33" s="69"/>
    </row>
    <row r="34" spans="1:3" x14ac:dyDescent="0.3">
      <c r="A34" s="2" t="s">
        <v>44</v>
      </c>
      <c r="B34" s="1" t="s">
        <v>53</v>
      </c>
      <c r="C34" s="1" t="s">
        <v>197</v>
      </c>
    </row>
    <row r="35" spans="1:3" x14ac:dyDescent="0.3">
      <c r="A35" s="2" t="s">
        <v>45</v>
      </c>
      <c r="B35" s="1" t="s">
        <v>54</v>
      </c>
      <c r="C35" s="1" t="s">
        <v>198</v>
      </c>
    </row>
    <row r="36" spans="1:3" x14ac:dyDescent="0.3">
      <c r="A36" s="2" t="s">
        <v>46</v>
      </c>
      <c r="B36" s="1" t="s">
        <v>55</v>
      </c>
      <c r="C36" s="1" t="s">
        <v>196</v>
      </c>
    </row>
    <row r="37" spans="1:3" x14ac:dyDescent="0.3">
      <c r="A37" s="2" t="s">
        <v>47</v>
      </c>
      <c r="B37" s="1" t="s">
        <v>56</v>
      </c>
      <c r="C37" s="1" t="s">
        <v>199</v>
      </c>
    </row>
    <row r="38" spans="1:3" x14ac:dyDescent="0.3">
      <c r="A38" s="2" t="s">
        <v>48</v>
      </c>
      <c r="B38" s="1" t="s">
        <v>57</v>
      </c>
      <c r="C38" s="1" t="s">
        <v>199</v>
      </c>
    </row>
    <row r="39" spans="1:3" x14ac:dyDescent="0.3">
      <c r="A39" s="2" t="s">
        <v>49</v>
      </c>
      <c r="B39" s="1" t="s">
        <v>58</v>
      </c>
      <c r="C39" s="1">
        <v>2018</v>
      </c>
    </row>
    <row r="40" spans="1:3" x14ac:dyDescent="0.3">
      <c r="A40" s="2" t="s">
        <v>50</v>
      </c>
      <c r="B40" s="1" t="s">
        <v>59</v>
      </c>
      <c r="C40" s="17" t="s">
        <v>296</v>
      </c>
    </row>
    <row r="41" spans="1:3" x14ac:dyDescent="0.3">
      <c r="A41" s="2" t="s">
        <v>51</v>
      </c>
      <c r="B41" s="1" t="s">
        <v>60</v>
      </c>
      <c r="C41" s="1" t="s">
        <v>130</v>
      </c>
    </row>
    <row r="42" spans="1:3" x14ac:dyDescent="0.3">
      <c r="A42" s="2" t="s">
        <v>52</v>
      </c>
      <c r="B42" s="1" t="s">
        <v>61</v>
      </c>
      <c r="C42" s="58" t="s">
        <v>266</v>
      </c>
    </row>
    <row r="43" spans="1:3" x14ac:dyDescent="0.3">
      <c r="A43" s="2" t="s">
        <v>62</v>
      </c>
      <c r="B43" s="1" t="s">
        <v>65</v>
      </c>
      <c r="C43" s="1" t="s">
        <v>198</v>
      </c>
    </row>
    <row r="44" spans="1:3" x14ac:dyDescent="0.3">
      <c r="A44" s="2" t="s">
        <v>63</v>
      </c>
      <c r="B44" s="1" t="s">
        <v>66</v>
      </c>
      <c r="C44" s="58" t="s">
        <v>239</v>
      </c>
    </row>
    <row r="45" spans="1:3" x14ac:dyDescent="0.3">
      <c r="A45" s="2" t="s">
        <v>64</v>
      </c>
      <c r="B45" s="1" t="s">
        <v>67</v>
      </c>
      <c r="C45" s="1" t="s">
        <v>177</v>
      </c>
    </row>
  </sheetData>
  <sheetProtection sheet="1" objects="1" scenarios="1" selectLockedCells="1"/>
  <mergeCells count="6">
    <mergeCell ref="A33:C33"/>
    <mergeCell ref="A2:C2"/>
    <mergeCell ref="A23:C23"/>
    <mergeCell ref="A21:C21"/>
    <mergeCell ref="A25:C25"/>
    <mergeCell ref="A27:C27"/>
  </mergeCells>
  <hyperlinks>
    <hyperlink ref="C18" r:id="rId1" xr:uid="{21170F51-A792-47C0-8BD3-F2B52A7C122F}"/>
    <hyperlink ref="C24" r:id="rId2" xr:uid="{EAE5AFE0-9A3C-472E-9924-249ABC1E2076}"/>
    <hyperlink ref="C42" r:id="rId3" xr:uid="{BA67D064-37FD-494D-A7E6-6872B92F9F45}"/>
    <hyperlink ref="C44" r:id="rId4" xr:uid="{62BAF420-2BAD-4BAA-9D01-C1500B780995}"/>
  </hyperlinks>
  <pageMargins left="0.7" right="0.7" top="0.75" bottom="0.75" header="0.3" footer="0.3"/>
  <pageSetup orientation="portrait" horizontalDpi="200" verticalDpi="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4E80F-FCDD-4EF7-A804-79AE1211EB90}">
  <sheetPr codeName="Sheet3"/>
  <dimension ref="A1:C44"/>
  <sheetViews>
    <sheetView zoomScaleNormal="100" workbookViewId="0">
      <pane ySplit="1" topLeftCell="A2" activePane="bottomLeft" state="frozen"/>
      <selection pane="bottomLeft"/>
    </sheetView>
  </sheetViews>
  <sheetFormatPr defaultColWidth="9.109375" defaultRowHeight="13.8" x14ac:dyDescent="0.3"/>
  <cols>
    <col min="1" max="1" width="15.6640625" style="9" customWidth="1"/>
    <col min="2" max="2" width="63" style="9" customWidth="1"/>
    <col min="3" max="3" width="121.6640625" style="9" customWidth="1"/>
    <col min="4" max="16384" width="9.109375" style="9"/>
  </cols>
  <sheetData>
    <row r="1" spans="1:3" s="28" customFormat="1" x14ac:dyDescent="0.3">
      <c r="A1" s="27" t="s">
        <v>27</v>
      </c>
      <c r="B1" s="27" t="s">
        <v>0</v>
      </c>
      <c r="C1" s="27" t="s">
        <v>168</v>
      </c>
    </row>
    <row r="2" spans="1:3" s="30" customFormat="1" ht="11.7" customHeight="1" x14ac:dyDescent="0.3">
      <c r="A2" s="70" t="s">
        <v>95</v>
      </c>
      <c r="B2" s="70"/>
      <c r="C2" s="70"/>
    </row>
    <row r="3" spans="1:3" x14ac:dyDescent="0.3">
      <c r="A3" s="2" t="s">
        <v>69</v>
      </c>
      <c r="B3" s="3" t="s">
        <v>68</v>
      </c>
      <c r="C3" s="1" t="s">
        <v>307</v>
      </c>
    </row>
    <row r="4" spans="1:3" s="30" customFormat="1" x14ac:dyDescent="0.3">
      <c r="A4" s="69" t="s">
        <v>96</v>
      </c>
      <c r="B4" s="69"/>
      <c r="C4" s="69"/>
    </row>
    <row r="5" spans="1:3" ht="41.4" x14ac:dyDescent="0.3">
      <c r="A5" s="2" t="s">
        <v>71</v>
      </c>
      <c r="B5" s="20" t="s">
        <v>70</v>
      </c>
      <c r="C5" s="56" t="s">
        <v>304</v>
      </c>
    </row>
    <row r="6" spans="1:3" s="30" customFormat="1" x14ac:dyDescent="0.3">
      <c r="A6" s="69" t="s">
        <v>97</v>
      </c>
      <c r="B6" s="69"/>
      <c r="C6" s="69"/>
    </row>
    <row r="7" spans="1:3" x14ac:dyDescent="0.3">
      <c r="A7" s="2" t="s">
        <v>75</v>
      </c>
      <c r="B7" s="3" t="s">
        <v>74</v>
      </c>
      <c r="C7" s="1" t="s">
        <v>200</v>
      </c>
    </row>
    <row r="8" spans="1:3" x14ac:dyDescent="0.3">
      <c r="A8" s="2" t="s">
        <v>76</v>
      </c>
      <c r="B8" s="3" t="s">
        <v>73</v>
      </c>
      <c r="C8" s="1" t="s">
        <v>200</v>
      </c>
    </row>
    <row r="9" spans="1:3" s="1" customFormat="1" x14ac:dyDescent="0.3">
      <c r="A9" s="10" t="s">
        <v>77</v>
      </c>
      <c r="B9" s="11" t="s">
        <v>72</v>
      </c>
      <c r="C9" s="1" t="s">
        <v>200</v>
      </c>
    </row>
    <row r="10" spans="1:3" s="30" customFormat="1" x14ac:dyDescent="0.3">
      <c r="A10" s="69" t="s">
        <v>98</v>
      </c>
      <c r="B10" s="69"/>
      <c r="C10" s="69"/>
    </row>
    <row r="11" spans="1:3" x14ac:dyDescent="0.3">
      <c r="A11" s="12" t="s">
        <v>79</v>
      </c>
      <c r="B11" s="11" t="s">
        <v>78</v>
      </c>
      <c r="C11" s="11" t="s">
        <v>171</v>
      </c>
    </row>
    <row r="12" spans="1:3" x14ac:dyDescent="0.3">
      <c r="A12" s="12"/>
      <c r="B12" s="12"/>
      <c r="C12" s="12"/>
    </row>
    <row r="15" spans="1:3" x14ac:dyDescent="0.3">
      <c r="A15" s="12"/>
      <c r="B15" s="18"/>
      <c r="C15" s="12"/>
    </row>
    <row r="16" spans="1:3" x14ac:dyDescent="0.3">
      <c r="B16" s="19"/>
    </row>
    <row r="17" spans="2:2" x14ac:dyDescent="0.3">
      <c r="B17" s="19"/>
    </row>
    <row r="38" spans="1:3" x14ac:dyDescent="0.3">
      <c r="A38" s="13"/>
      <c r="B38" s="13"/>
      <c r="C38" s="13"/>
    </row>
    <row r="44" spans="1:3" x14ac:dyDescent="0.3">
      <c r="A44" s="13"/>
      <c r="B44" s="13"/>
      <c r="C44" s="13"/>
    </row>
  </sheetData>
  <sheetProtection sheet="1" objects="1" scenarios="1" selectLockedCells="1"/>
  <mergeCells count="4">
    <mergeCell ref="A10:C10"/>
    <mergeCell ref="A2:C2"/>
    <mergeCell ref="A4:C4"/>
    <mergeCell ref="A6:C6"/>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EC1F3-5BD2-4D5B-957C-696521614B76}">
  <sheetPr codeName="Sheet4"/>
  <dimension ref="A1:C53"/>
  <sheetViews>
    <sheetView workbookViewId="0">
      <pane ySplit="1" topLeftCell="A2" activePane="bottomLeft" state="frozen"/>
      <selection pane="bottomLeft" activeCell="B7" sqref="B7"/>
    </sheetView>
  </sheetViews>
  <sheetFormatPr defaultColWidth="9.109375" defaultRowHeight="13.8" x14ac:dyDescent="0.3"/>
  <cols>
    <col min="1" max="1" width="15.6640625" style="1" customWidth="1"/>
    <col min="2" max="2" width="100.109375" style="1" customWidth="1"/>
    <col min="3" max="3" width="28.6640625" style="1" customWidth="1"/>
    <col min="4" max="16384" width="9.109375" style="1"/>
  </cols>
  <sheetData>
    <row r="1" spans="1:3" s="28" customFormat="1" x14ac:dyDescent="0.3">
      <c r="A1" s="27" t="s">
        <v>27</v>
      </c>
      <c r="B1" s="27" t="s">
        <v>0</v>
      </c>
      <c r="C1" s="27" t="s">
        <v>168</v>
      </c>
    </row>
    <row r="2" spans="1:3" s="29" customFormat="1" x14ac:dyDescent="0.3">
      <c r="A2" s="69" t="s">
        <v>208</v>
      </c>
      <c r="B2" s="69"/>
      <c r="C2" s="69"/>
    </row>
    <row r="3" spans="1:3" x14ac:dyDescent="0.3">
      <c r="A3" s="2" t="s">
        <v>209</v>
      </c>
      <c r="B3" s="1" t="s">
        <v>210</v>
      </c>
      <c r="C3" s="1" t="s">
        <v>211</v>
      </c>
    </row>
    <row r="4" spans="1:3" x14ac:dyDescent="0.3">
      <c r="A4" s="2" t="s">
        <v>212</v>
      </c>
      <c r="B4" s="1" t="s">
        <v>213</v>
      </c>
      <c r="C4" s="1" t="s">
        <v>211</v>
      </c>
    </row>
    <row r="5" spans="1:3" s="29" customFormat="1" x14ac:dyDescent="0.3">
      <c r="A5" s="70" t="s">
        <v>132</v>
      </c>
      <c r="B5" s="70"/>
      <c r="C5" s="70"/>
    </row>
    <row r="6" spans="1:3" x14ac:dyDescent="0.3">
      <c r="A6" s="2" t="s">
        <v>80</v>
      </c>
      <c r="B6" s="1" t="s">
        <v>135</v>
      </c>
      <c r="C6" s="11" t="s">
        <v>201</v>
      </c>
    </row>
    <row r="7" spans="1:3" x14ac:dyDescent="0.3">
      <c r="A7" s="2" t="s">
        <v>81</v>
      </c>
      <c r="B7" s="8" t="s">
        <v>138</v>
      </c>
      <c r="C7" s="11" t="s">
        <v>201</v>
      </c>
    </row>
    <row r="8" spans="1:3" x14ac:dyDescent="0.3">
      <c r="A8" s="2" t="s">
        <v>82</v>
      </c>
      <c r="B8" s="8" t="s">
        <v>139</v>
      </c>
      <c r="C8" s="11" t="s">
        <v>227</v>
      </c>
    </row>
    <row r="9" spans="1:3" x14ac:dyDescent="0.3">
      <c r="A9" s="2" t="s">
        <v>136</v>
      </c>
      <c r="B9" s="3" t="s">
        <v>140</v>
      </c>
      <c r="C9" s="11" t="s">
        <v>227</v>
      </c>
    </row>
    <row r="10" spans="1:3" x14ac:dyDescent="0.3">
      <c r="A10" s="2" t="s">
        <v>137</v>
      </c>
      <c r="B10" s="3" t="s">
        <v>141</v>
      </c>
      <c r="C10" s="11" t="s">
        <v>227</v>
      </c>
    </row>
    <row r="11" spans="1:3" s="29" customFormat="1" x14ac:dyDescent="0.3">
      <c r="A11" s="69" t="s">
        <v>268</v>
      </c>
      <c r="B11" s="69"/>
      <c r="C11" s="69"/>
    </row>
    <row r="12" spans="1:3" ht="27.6" x14ac:dyDescent="0.3">
      <c r="A12" s="2" t="s">
        <v>282</v>
      </c>
      <c r="B12" s="4" t="s">
        <v>281</v>
      </c>
      <c r="C12" s="1" t="s">
        <v>205</v>
      </c>
    </row>
    <row r="13" spans="1:3" ht="27.6" x14ac:dyDescent="0.3">
      <c r="A13" s="2" t="s">
        <v>283</v>
      </c>
      <c r="B13" s="4" t="s">
        <v>284</v>
      </c>
    </row>
    <row r="14" spans="1:3" x14ac:dyDescent="0.3">
      <c r="A14" s="5" t="s">
        <v>247</v>
      </c>
      <c r="B14" s="55" t="s">
        <v>286</v>
      </c>
      <c r="C14" s="1">
        <v>0</v>
      </c>
    </row>
    <row r="15" spans="1:3" x14ac:dyDescent="0.3">
      <c r="A15" s="5" t="s">
        <v>249</v>
      </c>
      <c r="B15" s="55" t="s">
        <v>287</v>
      </c>
      <c r="C15" s="1">
        <v>2</v>
      </c>
    </row>
    <row r="16" spans="1:3" x14ac:dyDescent="0.3">
      <c r="A16" s="5" t="s">
        <v>251</v>
      </c>
      <c r="B16" s="55" t="s">
        <v>288</v>
      </c>
      <c r="C16" s="1">
        <v>5</v>
      </c>
    </row>
    <row r="17" spans="1:3" x14ac:dyDescent="0.3">
      <c r="A17" s="5" t="s">
        <v>285</v>
      </c>
      <c r="B17" s="55" t="s">
        <v>289</v>
      </c>
      <c r="C17" s="1">
        <v>8</v>
      </c>
    </row>
    <row r="18" spans="1:3" x14ac:dyDescent="0.3">
      <c r="A18" s="5" t="s">
        <v>258</v>
      </c>
      <c r="B18" s="6" t="s">
        <v>290</v>
      </c>
      <c r="C18" s="1">
        <v>21</v>
      </c>
    </row>
    <row r="19" spans="1:3" s="29" customFormat="1" x14ac:dyDescent="0.3">
      <c r="A19" s="69" t="s">
        <v>214</v>
      </c>
      <c r="B19" s="69"/>
      <c r="C19" s="69"/>
    </row>
    <row r="20" spans="1:3" x14ac:dyDescent="0.3">
      <c r="A20" s="2" t="s">
        <v>215</v>
      </c>
      <c r="B20" s="1" t="s">
        <v>216</v>
      </c>
      <c r="C20" s="1" t="s">
        <v>211</v>
      </c>
    </row>
    <row r="21" spans="1:3" x14ac:dyDescent="0.3">
      <c r="A21" s="2" t="s">
        <v>217</v>
      </c>
      <c r="B21" s="1" t="s">
        <v>218</v>
      </c>
      <c r="C21" s="1" t="s">
        <v>211</v>
      </c>
    </row>
    <row r="22" spans="1:3" x14ac:dyDescent="0.3">
      <c r="A22" s="2" t="s">
        <v>219</v>
      </c>
      <c r="B22" s="1" t="s">
        <v>220</v>
      </c>
      <c r="C22" s="1" t="s">
        <v>211</v>
      </c>
    </row>
    <row r="23" spans="1:3" s="29" customFormat="1" x14ac:dyDescent="0.3">
      <c r="A23" s="69" t="s">
        <v>99</v>
      </c>
      <c r="B23" s="69"/>
      <c r="C23" s="69"/>
    </row>
    <row r="24" spans="1:3" x14ac:dyDescent="0.3">
      <c r="A24" s="2" t="s">
        <v>83</v>
      </c>
      <c r="B24" s="1" t="s">
        <v>84</v>
      </c>
      <c r="C24" s="1" t="s">
        <v>202</v>
      </c>
    </row>
    <row r="42" spans="1:3" x14ac:dyDescent="0.3">
      <c r="A42" s="71"/>
      <c r="B42" s="71"/>
      <c r="C42" s="71"/>
    </row>
    <row r="53" spans="1:3" x14ac:dyDescent="0.3">
      <c r="A53" s="71"/>
      <c r="B53" s="71"/>
      <c r="C53" s="71"/>
    </row>
  </sheetData>
  <sheetProtection sheet="1" objects="1" scenarios="1" selectLockedCells="1"/>
  <mergeCells count="7">
    <mergeCell ref="A23:C23"/>
    <mergeCell ref="A42:C42"/>
    <mergeCell ref="A53:C53"/>
    <mergeCell ref="A5:C5"/>
    <mergeCell ref="A2:C2"/>
    <mergeCell ref="A19:C19"/>
    <mergeCell ref="A11:C11"/>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AC85C-7179-4710-9A44-A46952E05BD3}">
  <sheetPr codeName="Sheet5"/>
  <dimension ref="A1:C48"/>
  <sheetViews>
    <sheetView zoomScaleNormal="100" workbookViewId="0">
      <pane ySplit="1" topLeftCell="A2" activePane="bottomLeft" state="frozen"/>
      <selection pane="bottomLeft" activeCell="C19" sqref="C19"/>
    </sheetView>
  </sheetViews>
  <sheetFormatPr defaultColWidth="9.109375" defaultRowHeight="13.8" x14ac:dyDescent="0.3"/>
  <cols>
    <col min="1" max="1" width="15.6640625" style="1" customWidth="1"/>
    <col min="2" max="2" width="120.77734375" style="1" customWidth="1"/>
    <col min="3" max="3" width="137.109375" style="1" customWidth="1"/>
    <col min="4" max="16384" width="9.109375" style="1"/>
  </cols>
  <sheetData>
    <row r="1" spans="1:3" s="28" customFormat="1" x14ac:dyDescent="0.3">
      <c r="A1" s="27" t="s">
        <v>27</v>
      </c>
      <c r="B1" s="27" t="s">
        <v>0</v>
      </c>
      <c r="C1" s="27" t="s">
        <v>168</v>
      </c>
    </row>
    <row r="2" spans="1:3" s="72" customFormat="1" x14ac:dyDescent="0.3">
      <c r="A2" s="72" t="s">
        <v>269</v>
      </c>
    </row>
    <row r="3" spans="1:3" s="37" customFormat="1" x14ac:dyDescent="0.3">
      <c r="A3" s="37" t="s">
        <v>270</v>
      </c>
      <c r="B3" s="1" t="s">
        <v>272</v>
      </c>
      <c r="C3" s="54" t="s">
        <v>291</v>
      </c>
    </row>
    <row r="4" spans="1:3" s="72" customFormat="1" x14ac:dyDescent="0.3">
      <c r="A4" s="72" t="s">
        <v>142</v>
      </c>
    </row>
    <row r="5" spans="1:3" s="12" customFormat="1" x14ac:dyDescent="0.3">
      <c r="A5" s="12" t="s">
        <v>85</v>
      </c>
      <c r="B5" s="1" t="s">
        <v>150</v>
      </c>
      <c r="C5" s="11" t="s">
        <v>292</v>
      </c>
    </row>
    <row r="6" spans="1:3" s="12" customFormat="1" x14ac:dyDescent="0.3">
      <c r="A6" s="12" t="s">
        <v>86</v>
      </c>
      <c r="B6" s="1" t="s">
        <v>151</v>
      </c>
      <c r="C6" s="11" t="s">
        <v>293</v>
      </c>
    </row>
    <row r="7" spans="1:3" s="12" customFormat="1" x14ac:dyDescent="0.3">
      <c r="A7" s="12" t="s">
        <v>87</v>
      </c>
      <c r="B7" s="1" t="s">
        <v>152</v>
      </c>
      <c r="C7" s="11" t="s">
        <v>294</v>
      </c>
    </row>
    <row r="8" spans="1:3" s="12" customFormat="1" ht="27.6" x14ac:dyDescent="0.3">
      <c r="A8" s="12" t="s">
        <v>88</v>
      </c>
      <c r="B8" s="4" t="s">
        <v>149</v>
      </c>
      <c r="C8" s="11" t="s">
        <v>294</v>
      </c>
    </row>
    <row r="9" spans="1:3" s="12" customFormat="1" x14ac:dyDescent="0.3">
      <c r="A9" s="12" t="s">
        <v>143</v>
      </c>
      <c r="B9" s="1" t="s">
        <v>154</v>
      </c>
      <c r="C9" s="11" t="s">
        <v>295</v>
      </c>
    </row>
    <row r="10" spans="1:3" s="12" customFormat="1" x14ac:dyDescent="0.3">
      <c r="A10" s="12" t="s">
        <v>144</v>
      </c>
      <c r="B10" s="1" t="s">
        <v>153</v>
      </c>
      <c r="C10" s="11" t="s">
        <v>224</v>
      </c>
    </row>
    <row r="11" spans="1:3" s="12" customFormat="1" ht="27.6" x14ac:dyDescent="0.3">
      <c r="A11" s="12" t="s">
        <v>145</v>
      </c>
      <c r="B11" s="4" t="s">
        <v>155</v>
      </c>
      <c r="C11" s="11" t="s">
        <v>303</v>
      </c>
    </row>
    <row r="12" spans="1:3" s="12" customFormat="1" x14ac:dyDescent="0.3">
      <c r="A12" s="12" t="s">
        <v>146</v>
      </c>
      <c r="B12" s="1" t="s">
        <v>156</v>
      </c>
      <c r="C12" s="11" t="s">
        <v>292</v>
      </c>
    </row>
    <row r="13" spans="1:3" s="37" customFormat="1" x14ac:dyDescent="0.3">
      <c r="A13" s="42" t="s">
        <v>247</v>
      </c>
      <c r="B13" s="4" t="s">
        <v>302</v>
      </c>
      <c r="C13" s="11" t="s">
        <v>300</v>
      </c>
    </row>
    <row r="14" spans="1:3" s="37" customFormat="1" ht="27.6" x14ac:dyDescent="0.3">
      <c r="A14" s="42" t="s">
        <v>249</v>
      </c>
      <c r="B14" s="4" t="s">
        <v>301</v>
      </c>
      <c r="C14" s="11" t="s">
        <v>300</v>
      </c>
    </row>
    <row r="15" spans="1:3" s="37" customFormat="1" ht="27.6" x14ac:dyDescent="0.3">
      <c r="A15" s="42" t="s">
        <v>251</v>
      </c>
      <c r="B15" s="4" t="s">
        <v>301</v>
      </c>
      <c r="C15" s="15">
        <v>0</v>
      </c>
    </row>
    <row r="16" spans="1:3" s="12" customFormat="1" x14ac:dyDescent="0.3">
      <c r="A16" s="12" t="s">
        <v>147</v>
      </c>
      <c r="B16" s="1" t="s">
        <v>256</v>
      </c>
      <c r="C16" s="11" t="s">
        <v>312</v>
      </c>
    </row>
    <row r="17" spans="1:3" s="34" customFormat="1" x14ac:dyDescent="0.3">
      <c r="A17" s="42" t="s">
        <v>247</v>
      </c>
      <c r="B17" s="6" t="s">
        <v>248</v>
      </c>
      <c r="C17" s="11">
        <v>0</v>
      </c>
    </row>
    <row r="18" spans="1:3" s="34" customFormat="1" x14ac:dyDescent="0.3">
      <c r="A18" s="42" t="s">
        <v>249</v>
      </c>
      <c r="B18" s="6" t="s">
        <v>250</v>
      </c>
      <c r="C18" s="11" t="s">
        <v>246</v>
      </c>
    </row>
    <row r="19" spans="1:3" s="34" customFormat="1" x14ac:dyDescent="0.3">
      <c r="A19" s="42" t="s">
        <v>251</v>
      </c>
      <c r="B19" s="6" t="s">
        <v>252</v>
      </c>
      <c r="C19" s="11" t="s">
        <v>253</v>
      </c>
    </row>
    <row r="20" spans="1:3" s="34" customFormat="1" x14ac:dyDescent="0.3">
      <c r="A20" s="42" t="s">
        <v>257</v>
      </c>
      <c r="B20" s="6" t="s">
        <v>254</v>
      </c>
      <c r="C20" s="11" t="s">
        <v>260</v>
      </c>
    </row>
    <row r="21" spans="1:3" s="34" customFormat="1" x14ac:dyDescent="0.3">
      <c r="A21" s="42" t="s">
        <v>258</v>
      </c>
      <c r="B21" s="6" t="s">
        <v>255</v>
      </c>
      <c r="C21" s="43">
        <v>3640000</v>
      </c>
    </row>
    <row r="22" spans="1:3" s="12" customFormat="1" x14ac:dyDescent="0.3">
      <c r="A22" s="12" t="s">
        <v>148</v>
      </c>
      <c r="B22" s="1" t="s">
        <v>308</v>
      </c>
      <c r="C22" s="11"/>
    </row>
    <row r="23" spans="1:3" s="34" customFormat="1" x14ac:dyDescent="0.3">
      <c r="A23" s="42" t="s">
        <v>247</v>
      </c>
      <c r="B23" s="44" t="s">
        <v>309</v>
      </c>
      <c r="C23" s="45">
        <v>0</v>
      </c>
    </row>
    <row r="24" spans="1:3" s="34" customFormat="1" x14ac:dyDescent="0.3">
      <c r="A24" s="42" t="s">
        <v>249</v>
      </c>
      <c r="B24" s="6" t="s">
        <v>310</v>
      </c>
      <c r="C24" s="43">
        <v>0</v>
      </c>
    </row>
    <row r="25" spans="1:3" s="29" customFormat="1" x14ac:dyDescent="0.3">
      <c r="A25" s="69" t="s">
        <v>100</v>
      </c>
      <c r="B25" s="69"/>
      <c r="C25" s="69"/>
    </row>
    <row r="26" spans="1:3" x14ac:dyDescent="0.3">
      <c r="A26" s="12" t="s">
        <v>103</v>
      </c>
      <c r="B26" s="14" t="s">
        <v>101</v>
      </c>
      <c r="C26" s="11" t="s">
        <v>246</v>
      </c>
    </row>
    <row r="27" spans="1:3" x14ac:dyDescent="0.3">
      <c r="A27" s="12" t="s">
        <v>104</v>
      </c>
      <c r="B27" s="11" t="s">
        <v>102</v>
      </c>
      <c r="C27" s="11" t="s">
        <v>203</v>
      </c>
    </row>
    <row r="28" spans="1:3" x14ac:dyDescent="0.3">
      <c r="A28" s="12" t="s">
        <v>105</v>
      </c>
      <c r="B28" s="11" t="s">
        <v>121</v>
      </c>
      <c r="C28" s="15">
        <v>1</v>
      </c>
    </row>
    <row r="29" spans="1:3" s="29" customFormat="1" x14ac:dyDescent="0.3">
      <c r="A29" s="69" t="s">
        <v>106</v>
      </c>
      <c r="B29" s="69"/>
      <c r="C29" s="69"/>
    </row>
    <row r="30" spans="1:3" x14ac:dyDescent="0.3">
      <c r="A30" s="13" t="s">
        <v>108</v>
      </c>
      <c r="B30" s="16" t="s">
        <v>107</v>
      </c>
      <c r="C30" s="16" t="s">
        <v>267</v>
      </c>
    </row>
    <row r="31" spans="1:3" s="29" customFormat="1" x14ac:dyDescent="0.3">
      <c r="A31" s="69" t="s">
        <v>120</v>
      </c>
      <c r="B31" s="69"/>
      <c r="C31" s="69"/>
    </row>
    <row r="32" spans="1:3" x14ac:dyDescent="0.3">
      <c r="A32" s="2" t="s">
        <v>111</v>
      </c>
      <c r="B32" s="1" t="s">
        <v>109</v>
      </c>
      <c r="C32" s="1" t="s">
        <v>204</v>
      </c>
    </row>
    <row r="33" spans="1:3" x14ac:dyDescent="0.3">
      <c r="A33" s="2" t="s">
        <v>112</v>
      </c>
      <c r="B33" s="16" t="s">
        <v>110</v>
      </c>
      <c r="C33" s="11" t="s">
        <v>183</v>
      </c>
    </row>
    <row r="34" spans="1:3" x14ac:dyDescent="0.3">
      <c r="A34" s="2" t="s">
        <v>113</v>
      </c>
      <c r="B34" s="4" t="s">
        <v>114</v>
      </c>
      <c r="C34" s="1" t="s">
        <v>259</v>
      </c>
    </row>
    <row r="35" spans="1:3" s="29" customFormat="1" x14ac:dyDescent="0.3">
      <c r="A35" s="69" t="s">
        <v>133</v>
      </c>
      <c r="B35" s="69"/>
      <c r="C35" s="69"/>
    </row>
    <row r="36" spans="1:3" x14ac:dyDescent="0.3">
      <c r="A36" s="2" t="s">
        <v>117</v>
      </c>
      <c r="B36" s="1" t="s">
        <v>115</v>
      </c>
      <c r="C36" s="24" t="s">
        <v>134</v>
      </c>
    </row>
    <row r="37" spans="1:3" x14ac:dyDescent="0.3">
      <c r="A37" s="2" t="s">
        <v>118</v>
      </c>
      <c r="B37" s="1" t="s">
        <v>116</v>
      </c>
      <c r="C37" s="1" t="s">
        <v>131</v>
      </c>
    </row>
    <row r="38" spans="1:3" s="29" customFormat="1" x14ac:dyDescent="0.3">
      <c r="A38" s="69" t="s">
        <v>119</v>
      </c>
      <c r="B38" s="69"/>
      <c r="C38" s="69"/>
    </row>
    <row r="39" spans="1:3" x14ac:dyDescent="0.3">
      <c r="A39" s="2" t="s">
        <v>117</v>
      </c>
      <c r="B39" s="1" t="s">
        <v>115</v>
      </c>
      <c r="C39" s="1" t="s">
        <v>134</v>
      </c>
    </row>
    <row r="40" spans="1:3" x14ac:dyDescent="0.3">
      <c r="A40" s="2" t="s">
        <v>118</v>
      </c>
      <c r="B40" s="1" t="s">
        <v>116</v>
      </c>
      <c r="C40" s="1" t="s">
        <v>131</v>
      </c>
    </row>
    <row r="48" spans="1:3" x14ac:dyDescent="0.3">
      <c r="A48" s="13"/>
      <c r="B48" s="13"/>
      <c r="C48" s="13"/>
    </row>
  </sheetData>
  <sheetProtection sheet="1" objects="1" scenarios="1" selectLockedCells="1"/>
  <mergeCells count="7">
    <mergeCell ref="A2:XFD2"/>
    <mergeCell ref="A4:XFD4"/>
    <mergeCell ref="A31:C31"/>
    <mergeCell ref="A35:C35"/>
    <mergeCell ref="A38:C38"/>
    <mergeCell ref="A25:C25"/>
    <mergeCell ref="A29:C29"/>
  </mergeCell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FD68-C151-4D86-8569-3D05D3DA1A72}">
  <sheetPr codeName="Sheet6"/>
  <dimension ref="A1:C11"/>
  <sheetViews>
    <sheetView workbookViewId="0">
      <selection activeCell="C1" sqref="C1"/>
    </sheetView>
  </sheetViews>
  <sheetFormatPr defaultColWidth="9.109375" defaultRowHeight="13.8" x14ac:dyDescent="0.3"/>
  <cols>
    <col min="1" max="1" width="15.6640625" style="22" customWidth="1"/>
    <col min="2" max="2" width="110.6640625" style="22" customWidth="1"/>
    <col min="3" max="3" width="63.21875" style="22" customWidth="1"/>
    <col min="4" max="16384" width="9.109375" style="22"/>
  </cols>
  <sheetData>
    <row r="1" spans="1:3" s="28" customFormat="1" x14ac:dyDescent="0.3">
      <c r="A1" s="32" t="s">
        <v>27</v>
      </c>
      <c r="B1" s="32" t="s">
        <v>0</v>
      </c>
      <c r="C1" s="32" t="s">
        <v>168</v>
      </c>
    </row>
    <row r="2" spans="1:3" ht="25.2" customHeight="1" x14ac:dyDescent="0.3">
      <c r="A2" s="21" t="s">
        <v>157</v>
      </c>
      <c r="B2" s="23" t="s">
        <v>167</v>
      </c>
      <c r="C2" s="22" t="s">
        <v>205</v>
      </c>
    </row>
    <row r="3" spans="1:3" ht="43.8" customHeight="1" x14ac:dyDescent="0.3">
      <c r="A3" s="21" t="s">
        <v>158</v>
      </c>
      <c r="B3" s="23" t="s">
        <v>169</v>
      </c>
      <c r="C3" s="22" t="s">
        <v>206</v>
      </c>
    </row>
    <row r="4" spans="1:3" ht="14.4" x14ac:dyDescent="0.3">
      <c r="A4" s="21" t="s">
        <v>159</v>
      </c>
      <c r="B4" s="23" t="s">
        <v>305</v>
      </c>
      <c r="C4" s="22" t="s">
        <v>228</v>
      </c>
    </row>
    <row r="5" spans="1:3" ht="14.4" x14ac:dyDescent="0.3">
      <c r="A5" s="21" t="s">
        <v>160</v>
      </c>
      <c r="B5" s="23" t="s">
        <v>170</v>
      </c>
      <c r="C5" s="22" t="s">
        <v>171</v>
      </c>
    </row>
    <row r="6" spans="1:3" ht="41.4" x14ac:dyDescent="0.3">
      <c r="A6" s="21" t="s">
        <v>161</v>
      </c>
      <c r="B6" s="23" t="s">
        <v>172</v>
      </c>
      <c r="C6" s="31" t="s">
        <v>306</v>
      </c>
    </row>
    <row r="7" spans="1:3" ht="14.4" x14ac:dyDescent="0.3">
      <c r="A7" s="21" t="s">
        <v>162</v>
      </c>
      <c r="B7" s="23" t="s">
        <v>173</v>
      </c>
      <c r="C7" s="22" t="s">
        <v>171</v>
      </c>
    </row>
    <row r="8" spans="1:3" ht="52.8" customHeight="1" x14ac:dyDescent="0.3">
      <c r="A8" s="21" t="s">
        <v>163</v>
      </c>
      <c r="B8" s="23" t="s">
        <v>174</v>
      </c>
      <c r="C8" s="22" t="s">
        <v>127</v>
      </c>
    </row>
    <row r="9" spans="1:3" ht="28.8" x14ac:dyDescent="0.3">
      <c r="A9" s="21" t="s">
        <v>164</v>
      </c>
      <c r="B9" s="23" t="s">
        <v>229</v>
      </c>
      <c r="C9" s="25" t="s">
        <v>171</v>
      </c>
    </row>
    <row r="10" spans="1:3" ht="28.8" x14ac:dyDescent="0.3">
      <c r="A10" s="21" t="s">
        <v>165</v>
      </c>
      <c r="B10" s="23" t="s">
        <v>175</v>
      </c>
      <c r="C10" s="22" t="s">
        <v>171</v>
      </c>
    </row>
    <row r="11" spans="1:3" ht="14.4" x14ac:dyDescent="0.3">
      <c r="A11" s="21" t="s">
        <v>166</v>
      </c>
      <c r="B11" s="23" t="s">
        <v>176</v>
      </c>
      <c r="C11" s="26" t="s">
        <v>207</v>
      </c>
    </row>
  </sheetData>
  <sheetProtection sheet="1" objects="1" scenarios="1" selectLockedCells="1"/>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9DF08-C985-4C07-99F4-362E8CB951AE}">
  <sheetPr codeName="Sheet7"/>
  <dimension ref="A1:J38"/>
  <sheetViews>
    <sheetView zoomScaleNormal="100" workbookViewId="0">
      <selection activeCell="M33" sqref="M33"/>
    </sheetView>
  </sheetViews>
  <sheetFormatPr defaultRowHeight="14.4" x14ac:dyDescent="0.3"/>
  <cols>
    <col min="1" max="6" width="24.44140625" customWidth="1"/>
    <col min="7" max="10" width="9.33203125" customWidth="1"/>
  </cols>
  <sheetData>
    <row r="1" spans="1:10" s="60" customFormat="1" ht="13.8" x14ac:dyDescent="0.3">
      <c r="A1" s="59" t="s">
        <v>240</v>
      </c>
      <c r="B1" s="59" t="s">
        <v>242</v>
      </c>
      <c r="C1" s="59" t="s">
        <v>241</v>
      </c>
      <c r="D1" s="59" t="s">
        <v>245</v>
      </c>
      <c r="E1" s="59" t="s">
        <v>244</v>
      </c>
      <c r="F1" s="59" t="s">
        <v>243</v>
      </c>
      <c r="I1" s="59"/>
      <c r="J1" s="59"/>
    </row>
    <row r="2" spans="1:10" s="47" customFormat="1" x14ac:dyDescent="0.3">
      <c r="A2" s="47" t="s">
        <v>230</v>
      </c>
      <c r="B2" s="49">
        <f>SUM(C2:F2)</f>
        <v>187</v>
      </c>
      <c r="C2" s="47">
        <v>0</v>
      </c>
      <c r="D2" s="47">
        <v>36</v>
      </c>
      <c r="E2" s="47">
        <v>38</v>
      </c>
      <c r="F2" s="47">
        <v>113</v>
      </c>
    </row>
    <row r="3" spans="1:10" x14ac:dyDescent="0.3">
      <c r="A3" s="46" t="s">
        <v>271</v>
      </c>
      <c r="B3" s="38">
        <f>SUM(D3:F3)</f>
        <v>35</v>
      </c>
      <c r="C3" s="50" t="s">
        <v>274</v>
      </c>
      <c r="D3">
        <v>8</v>
      </c>
      <c r="E3">
        <v>20</v>
      </c>
      <c r="F3">
        <v>7</v>
      </c>
      <c r="H3" s="39"/>
      <c r="I3" s="39"/>
    </row>
    <row r="4" spans="1:10" x14ac:dyDescent="0.3">
      <c r="A4" s="46" t="s">
        <v>273</v>
      </c>
      <c r="B4" s="40">
        <f t="shared" ref="B4:E4" si="0">B3/B2</f>
        <v>0.18716577540106952</v>
      </c>
      <c r="C4" s="48" t="s">
        <v>274</v>
      </c>
      <c r="D4" s="40">
        <f>D3/D2</f>
        <v>0.22222222222222221</v>
      </c>
      <c r="E4" s="40">
        <f t="shared" si="0"/>
        <v>0.52631578947368418</v>
      </c>
      <c r="F4" s="40">
        <f>F3/F2</f>
        <v>6.1946902654867256E-2</v>
      </c>
      <c r="H4" s="39"/>
      <c r="I4" s="39"/>
    </row>
    <row r="5" spans="1:10" s="47" customFormat="1" x14ac:dyDescent="0.3">
      <c r="A5" s="47" t="s">
        <v>231</v>
      </c>
      <c r="B5" s="49">
        <f>SUM(C5:F5)</f>
        <v>695</v>
      </c>
      <c r="C5" s="47">
        <v>9</v>
      </c>
      <c r="D5" s="47">
        <v>194</v>
      </c>
      <c r="E5" s="47">
        <v>149</v>
      </c>
      <c r="F5" s="47">
        <v>343</v>
      </c>
    </row>
    <row r="6" spans="1:10" x14ac:dyDescent="0.3">
      <c r="A6" s="46" t="s">
        <v>271</v>
      </c>
      <c r="B6" s="38">
        <f>SUM(C6:F6)</f>
        <v>102</v>
      </c>
      <c r="C6">
        <v>1</v>
      </c>
      <c r="D6">
        <v>30</v>
      </c>
      <c r="E6">
        <v>41</v>
      </c>
      <c r="F6">
        <v>30</v>
      </c>
      <c r="H6" s="39"/>
      <c r="I6" s="39"/>
      <c r="J6" s="39"/>
    </row>
    <row r="7" spans="1:10" x14ac:dyDescent="0.3">
      <c r="A7" s="46" t="s">
        <v>273</v>
      </c>
      <c r="B7" s="40">
        <f>B6/B5</f>
        <v>0.14676258992805755</v>
      </c>
      <c r="C7" s="40">
        <f t="shared" ref="C7:E7" si="1">C6/C5</f>
        <v>0.1111111111111111</v>
      </c>
      <c r="D7" s="40">
        <f>D6/D5</f>
        <v>0.15463917525773196</v>
      </c>
      <c r="E7" s="40">
        <f t="shared" si="1"/>
        <v>0.27516778523489932</v>
      </c>
      <c r="F7" s="40">
        <f>F6/F5</f>
        <v>8.7463556851311949E-2</v>
      </c>
      <c r="H7" s="39"/>
      <c r="I7" s="39"/>
      <c r="J7" s="39"/>
    </row>
    <row r="8" spans="1:10" s="47" customFormat="1" x14ac:dyDescent="0.3">
      <c r="A8" s="47" t="s">
        <v>232</v>
      </c>
      <c r="B8" s="49">
        <f>SUM(C8:F8)</f>
        <v>276</v>
      </c>
      <c r="C8" s="47">
        <v>12</v>
      </c>
      <c r="D8" s="47">
        <v>131</v>
      </c>
      <c r="E8" s="47">
        <v>84</v>
      </c>
      <c r="F8" s="47">
        <v>49</v>
      </c>
    </row>
    <row r="9" spans="1:10" x14ac:dyDescent="0.3">
      <c r="A9" s="46" t="s">
        <v>271</v>
      </c>
      <c r="B9" s="38">
        <f>SUM(C9:F9)</f>
        <v>58</v>
      </c>
      <c r="C9">
        <v>2</v>
      </c>
      <c r="D9">
        <v>22</v>
      </c>
      <c r="E9">
        <v>26</v>
      </c>
      <c r="F9">
        <v>8</v>
      </c>
      <c r="H9" s="39"/>
      <c r="I9" s="39"/>
      <c r="J9" s="39"/>
    </row>
    <row r="10" spans="1:10" x14ac:dyDescent="0.3">
      <c r="A10" s="46" t="s">
        <v>273</v>
      </c>
      <c r="B10" s="40">
        <f t="shared" ref="B10:E10" si="2">B9/B8</f>
        <v>0.21014492753623187</v>
      </c>
      <c r="C10" s="40">
        <f t="shared" si="2"/>
        <v>0.16666666666666666</v>
      </c>
      <c r="D10" s="40">
        <f>D9/D8</f>
        <v>0.16793893129770993</v>
      </c>
      <c r="E10" s="40">
        <f t="shared" si="2"/>
        <v>0.30952380952380953</v>
      </c>
      <c r="F10" s="40">
        <f>F9/F8</f>
        <v>0.16326530612244897</v>
      </c>
      <c r="H10" s="39"/>
      <c r="I10" s="39"/>
      <c r="J10" s="39"/>
    </row>
    <row r="11" spans="1:10" s="47" customFormat="1" x14ac:dyDescent="0.3">
      <c r="A11" s="47" t="s">
        <v>233</v>
      </c>
      <c r="B11" s="49">
        <f>SUM(C11:F11)</f>
        <v>42</v>
      </c>
      <c r="C11" s="47">
        <v>1</v>
      </c>
      <c r="D11" s="47">
        <v>3</v>
      </c>
      <c r="E11" s="47">
        <v>8</v>
      </c>
      <c r="F11" s="47">
        <v>30</v>
      </c>
    </row>
    <row r="12" spans="1:10" x14ac:dyDescent="0.3">
      <c r="A12" s="46" t="s">
        <v>271</v>
      </c>
      <c r="B12" s="38">
        <f>SUM(C12:F12)</f>
        <v>14</v>
      </c>
      <c r="C12">
        <v>0</v>
      </c>
      <c r="D12">
        <v>0</v>
      </c>
      <c r="E12">
        <v>8</v>
      </c>
      <c r="F12">
        <v>6</v>
      </c>
      <c r="H12" s="39"/>
      <c r="I12" s="39"/>
      <c r="J12" s="39"/>
    </row>
    <row r="13" spans="1:10" x14ac:dyDescent="0.3">
      <c r="A13" s="46" t="s">
        <v>273</v>
      </c>
      <c r="B13" s="40">
        <f t="shared" ref="B13:E13" si="3">B12/B11</f>
        <v>0.33333333333333331</v>
      </c>
      <c r="C13" s="41">
        <f t="shared" si="3"/>
        <v>0</v>
      </c>
      <c r="D13" s="41">
        <f>D12/D11</f>
        <v>0</v>
      </c>
      <c r="E13" s="41">
        <f t="shared" si="3"/>
        <v>1</v>
      </c>
      <c r="F13" s="40">
        <f>F12/F11</f>
        <v>0.2</v>
      </c>
      <c r="H13" s="39"/>
      <c r="I13" s="39"/>
      <c r="J13" s="39"/>
    </row>
    <row r="14" spans="1:10" s="47" customFormat="1" x14ac:dyDescent="0.3">
      <c r="A14" s="47" t="s">
        <v>234</v>
      </c>
      <c r="B14" s="49">
        <f>SUM(C14:F14)</f>
        <v>103</v>
      </c>
      <c r="C14" s="47">
        <v>16</v>
      </c>
      <c r="D14" s="47">
        <v>25</v>
      </c>
      <c r="E14" s="47">
        <v>15</v>
      </c>
      <c r="F14" s="47">
        <v>47</v>
      </c>
    </row>
    <row r="15" spans="1:10" x14ac:dyDescent="0.3">
      <c r="A15" s="46" t="s">
        <v>271</v>
      </c>
      <c r="B15" s="38">
        <f>SUM(C15:F15)</f>
        <v>19</v>
      </c>
      <c r="C15">
        <v>1</v>
      </c>
      <c r="D15">
        <v>6</v>
      </c>
      <c r="E15">
        <v>7</v>
      </c>
      <c r="F15">
        <v>5</v>
      </c>
      <c r="H15" s="39"/>
      <c r="I15" s="39"/>
      <c r="J15" s="39"/>
    </row>
    <row r="16" spans="1:10" x14ac:dyDescent="0.3">
      <c r="A16" s="46" t="s">
        <v>273</v>
      </c>
      <c r="B16" s="40">
        <f t="shared" ref="B16:E16" si="4">B15/B14</f>
        <v>0.18446601941747573</v>
      </c>
      <c r="C16" s="40">
        <f t="shared" si="4"/>
        <v>6.25E-2</v>
      </c>
      <c r="D16" s="40">
        <f>D15/D14</f>
        <v>0.24</v>
      </c>
      <c r="E16" s="40">
        <f t="shared" si="4"/>
        <v>0.46666666666666667</v>
      </c>
      <c r="F16" s="40">
        <f>F15/F14</f>
        <v>0.10638297872340426</v>
      </c>
      <c r="H16" s="39"/>
      <c r="I16" s="39"/>
      <c r="J16" s="39"/>
    </row>
    <row r="17" spans="1:6" s="47" customFormat="1" x14ac:dyDescent="0.3">
      <c r="A17" s="47" t="s">
        <v>235</v>
      </c>
      <c r="B17" s="49">
        <f>SUM(C17:F17)</f>
        <v>39</v>
      </c>
      <c r="C17" s="47">
        <v>4</v>
      </c>
      <c r="D17" s="47">
        <v>13</v>
      </c>
      <c r="E17" s="47">
        <v>21</v>
      </c>
      <c r="F17" s="47">
        <v>1</v>
      </c>
    </row>
    <row r="18" spans="1:6" x14ac:dyDescent="0.3">
      <c r="A18" s="46" t="s">
        <v>271</v>
      </c>
      <c r="B18" s="38">
        <f>SUM(C18:F18)</f>
        <v>7</v>
      </c>
      <c r="C18">
        <v>0</v>
      </c>
      <c r="D18">
        <v>4</v>
      </c>
      <c r="E18">
        <v>3</v>
      </c>
      <c r="F18">
        <v>0</v>
      </c>
    </row>
    <row r="19" spans="1:6" x14ac:dyDescent="0.3">
      <c r="A19" s="46" t="s">
        <v>273</v>
      </c>
      <c r="B19" s="40">
        <f t="shared" ref="B19:E19" si="5">B18/B17</f>
        <v>0.17948717948717949</v>
      </c>
      <c r="C19" s="40">
        <f t="shared" si="5"/>
        <v>0</v>
      </c>
      <c r="D19" s="40">
        <f>D18/D17</f>
        <v>0.30769230769230771</v>
      </c>
      <c r="E19" s="40">
        <f t="shared" si="5"/>
        <v>0.14285714285714285</v>
      </c>
      <c r="F19" s="40">
        <f>F18/F17</f>
        <v>0</v>
      </c>
    </row>
    <row r="20" spans="1:6" x14ac:dyDescent="0.3">
      <c r="A20" s="46"/>
    </row>
    <row r="21" spans="1:6" x14ac:dyDescent="0.3">
      <c r="A21" s="53" t="s">
        <v>236</v>
      </c>
      <c r="B21" s="47">
        <f>SUM(B2,B5,B8,B11,B14,B17)</f>
        <v>1342</v>
      </c>
      <c r="C21" s="47">
        <f t="shared" ref="C21:F21" si="6">SUM(C2,C5,C8,C11,C14,C17)</f>
        <v>42</v>
      </c>
      <c r="D21" s="47">
        <f t="shared" si="6"/>
        <v>402</v>
      </c>
      <c r="E21" s="47">
        <f t="shared" si="6"/>
        <v>315</v>
      </c>
      <c r="F21" s="47">
        <f t="shared" si="6"/>
        <v>583</v>
      </c>
    </row>
    <row r="22" spans="1:6" x14ac:dyDescent="0.3">
      <c r="A22" s="46" t="s">
        <v>237</v>
      </c>
      <c r="B22">
        <f>SUM(B11+B14+B17)</f>
        <v>184</v>
      </c>
      <c r="C22">
        <f>SUM(C11+C14+C17)</f>
        <v>21</v>
      </c>
      <c r="D22">
        <f>SUM(D11+D14+D17)</f>
        <v>41</v>
      </c>
      <c r="E22">
        <f>SUM(E11+E14+E17)</f>
        <v>44</v>
      </c>
      <c r="F22">
        <f>SUM(F11+F14+F17)</f>
        <v>78</v>
      </c>
    </row>
    <row r="23" spans="1:6" x14ac:dyDescent="0.3">
      <c r="A23" s="46" t="s">
        <v>238</v>
      </c>
      <c r="B23" s="40">
        <f>B22/B27</f>
        <v>0.13710879284649777</v>
      </c>
      <c r="C23" s="40">
        <f>C22/C27</f>
        <v>0.5</v>
      </c>
      <c r="D23" s="40">
        <f>D22/D27</f>
        <v>0.10199004975124377</v>
      </c>
      <c r="E23" s="40">
        <f>E22/E27</f>
        <v>0.13968253968253969</v>
      </c>
      <c r="F23" s="40">
        <f>F22/F27</f>
        <v>0.13379073756432247</v>
      </c>
    </row>
    <row r="24" spans="1:6" x14ac:dyDescent="0.3">
      <c r="A24" s="46" t="s">
        <v>276</v>
      </c>
      <c r="B24" s="51">
        <f>SUM(B5,B8,B2)</f>
        <v>1158</v>
      </c>
      <c r="C24" s="51">
        <f>SUM(C8+C5+C2)</f>
        <v>21</v>
      </c>
      <c r="D24" s="51">
        <f t="shared" ref="D24:F24" si="7">SUM(D8+D5+D2)</f>
        <v>361</v>
      </c>
      <c r="E24" s="51">
        <f t="shared" si="7"/>
        <v>271</v>
      </c>
      <c r="F24" s="51">
        <f t="shared" si="7"/>
        <v>505</v>
      </c>
    </row>
    <row r="25" spans="1:6" x14ac:dyDescent="0.3">
      <c r="A25" s="46" t="s">
        <v>277</v>
      </c>
      <c r="B25" s="40">
        <f>B24/B27</f>
        <v>0.8628912071535022</v>
      </c>
      <c r="C25" s="40">
        <f t="shared" ref="C25:F25" si="8">C24/C27</f>
        <v>0.5</v>
      </c>
      <c r="D25" s="40">
        <f t="shared" si="8"/>
        <v>0.89800995024875618</v>
      </c>
      <c r="E25" s="40">
        <f t="shared" si="8"/>
        <v>0.86031746031746037</v>
      </c>
      <c r="F25" s="40">
        <f t="shared" si="8"/>
        <v>0.86620926243567753</v>
      </c>
    </row>
    <row r="27" spans="1:6" s="47" customFormat="1" x14ac:dyDescent="0.3">
      <c r="A27" s="47" t="s">
        <v>236</v>
      </c>
      <c r="B27" s="47">
        <f>SUM(B2,B5,B8,B11,B14,B17)</f>
        <v>1342</v>
      </c>
      <c r="C27" s="47">
        <f>SUM(C2,C5,C8,C11,C14,C17)</f>
        <v>42</v>
      </c>
      <c r="D27" s="47">
        <f>SUM(D2,D5,D8,D11,D14,D17)</f>
        <v>402</v>
      </c>
      <c r="E27" s="47">
        <f>SUM(E2,E5,E8,E11,E14,E17)</f>
        <v>315</v>
      </c>
      <c r="F27" s="47">
        <f>SUM(F2,F5,F8,F11,F14,F17)</f>
        <v>583</v>
      </c>
    </row>
    <row r="28" spans="1:6" x14ac:dyDescent="0.3">
      <c r="A28" s="46" t="s">
        <v>271</v>
      </c>
      <c r="B28">
        <f>SUM(B3,B6,B9,B12,B15,B18)</f>
        <v>235</v>
      </c>
      <c r="C28">
        <f>SUM(C6,C9,C12,C15,C18)</f>
        <v>4</v>
      </c>
      <c r="D28">
        <v>70</v>
      </c>
      <c r="E28">
        <f>SUM(E3,E6,E9,E12,E15,E18)</f>
        <v>105</v>
      </c>
      <c r="F28">
        <f>SUM(F3,F6,F9,F12,F15,F18)</f>
        <v>56</v>
      </c>
    </row>
    <row r="29" spans="1:6" s="39" customFormat="1" x14ac:dyDescent="0.3">
      <c r="A29" s="46" t="s">
        <v>273</v>
      </c>
      <c r="B29" s="40">
        <f>B28/B27</f>
        <v>0.17511177347242921</v>
      </c>
      <c r="C29" s="40">
        <f>C28/C27</f>
        <v>9.5238095238095233E-2</v>
      </c>
      <c r="D29" s="40">
        <f>D28/D27</f>
        <v>0.17412935323383086</v>
      </c>
      <c r="E29" s="40">
        <f>E28/E27</f>
        <v>0.33333333333333331</v>
      </c>
      <c r="F29" s="40">
        <f>F28/F27</f>
        <v>9.6054888507718691E-2</v>
      </c>
    </row>
    <row r="30" spans="1:6" s="39" customFormat="1" x14ac:dyDescent="0.3">
      <c r="A30" s="52" t="s">
        <v>279</v>
      </c>
      <c r="B30" s="51">
        <f>SUM(B12,B15,B18)</f>
        <v>40</v>
      </c>
      <c r="C30" s="51">
        <f t="shared" ref="C30:F30" si="9">SUM(C12,C15,C18)</f>
        <v>1</v>
      </c>
      <c r="D30" s="51">
        <f t="shared" si="9"/>
        <v>10</v>
      </c>
      <c r="E30" s="51">
        <f t="shared" si="9"/>
        <v>18</v>
      </c>
      <c r="F30" s="51">
        <f t="shared" si="9"/>
        <v>11</v>
      </c>
    </row>
    <row r="31" spans="1:6" s="39" customFormat="1" x14ac:dyDescent="0.3">
      <c r="A31" s="46" t="s">
        <v>278</v>
      </c>
      <c r="B31" s="40">
        <f>B30/B22</f>
        <v>0.21739130434782608</v>
      </c>
      <c r="C31" s="40">
        <f t="shared" ref="C31:F31" si="10">C30/C22</f>
        <v>4.7619047619047616E-2</v>
      </c>
      <c r="D31" s="40">
        <f t="shared" si="10"/>
        <v>0.24390243902439024</v>
      </c>
      <c r="E31" s="40">
        <f t="shared" si="10"/>
        <v>0.40909090909090912</v>
      </c>
      <c r="F31" s="40">
        <f t="shared" si="10"/>
        <v>0.14102564102564102</v>
      </c>
    </row>
    <row r="32" spans="1:6" x14ac:dyDescent="0.3">
      <c r="A32" s="52" t="s">
        <v>280</v>
      </c>
      <c r="B32">
        <f>SUM(B3,B6,B9)</f>
        <v>195</v>
      </c>
      <c r="C32">
        <f t="shared" ref="C32:F32" si="11">SUM(C3,C6,C9)</f>
        <v>3</v>
      </c>
      <c r="D32">
        <f t="shared" si="11"/>
        <v>60</v>
      </c>
      <c r="E32">
        <f t="shared" si="11"/>
        <v>87</v>
      </c>
      <c r="F32">
        <f t="shared" si="11"/>
        <v>45</v>
      </c>
    </row>
    <row r="33" spans="1:7" x14ac:dyDescent="0.3">
      <c r="A33" s="46" t="s">
        <v>275</v>
      </c>
      <c r="B33" s="40">
        <f>B32/B24</f>
        <v>0.16839378238341968</v>
      </c>
      <c r="C33" s="40">
        <f t="shared" ref="C33:F33" si="12">C32/C24</f>
        <v>0.14285714285714285</v>
      </c>
      <c r="D33" s="40">
        <f t="shared" si="12"/>
        <v>0.16620498614958448</v>
      </c>
      <c r="E33" s="40">
        <f t="shared" si="12"/>
        <v>0.3210332103321033</v>
      </c>
      <c r="F33" s="40">
        <f t="shared" si="12"/>
        <v>8.9108910891089105E-2</v>
      </c>
    </row>
    <row r="35" spans="1:7" x14ac:dyDescent="0.3">
      <c r="C35" s="47"/>
    </row>
    <row r="38" spans="1:7" x14ac:dyDescent="0.3">
      <c r="C38" s="47"/>
      <c r="D38" s="47"/>
      <c r="E38" s="47"/>
      <c r="F38" s="47"/>
      <c r="G38" s="47"/>
    </row>
  </sheetData>
  <sheetProtection sheet="1" objects="1" scenarios="1" selectLockedCells="1"/>
  <pageMargins left="0.7" right="0.7" top="0.75" bottom="0.75" header="0.3" footer="0.3"/>
  <pageSetup orientation="portrait" horizontalDpi="4294967295" verticalDpi="4294967295" r:id="rId1"/>
  <ignoredErrors>
    <ignoredError sqref="G22" formulaRange="1"/>
    <ignoredError sqref="B7 B10 B13 B16 B32:F3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7436-2FC2-4E2A-93CC-C64A336A8C0F}">
  <dimension ref="A1:K20"/>
  <sheetViews>
    <sheetView workbookViewId="0">
      <selection activeCell="E27" sqref="E27"/>
    </sheetView>
  </sheetViews>
  <sheetFormatPr defaultRowHeight="13.8" x14ac:dyDescent="0.3"/>
  <cols>
    <col min="1" max="1" width="32.109375" style="61" customWidth="1"/>
    <col min="2" max="6" width="24.6640625" style="61" customWidth="1"/>
    <col min="7" max="16384" width="8.88671875" style="61"/>
  </cols>
  <sheetData>
    <row r="1" spans="1:6" s="59" customFormat="1" x14ac:dyDescent="0.3">
      <c r="A1" s="59" t="s">
        <v>298</v>
      </c>
      <c r="B1" s="59" t="s">
        <v>242</v>
      </c>
      <c r="C1" s="59" t="s">
        <v>299</v>
      </c>
      <c r="D1" s="59" t="s">
        <v>245</v>
      </c>
      <c r="E1" s="59" t="s">
        <v>244</v>
      </c>
      <c r="F1" s="59" t="s">
        <v>243</v>
      </c>
    </row>
    <row r="2" spans="1:6" x14ac:dyDescent="0.3">
      <c r="A2" s="61" t="s">
        <v>297</v>
      </c>
      <c r="B2" s="62">
        <f>SUM(C2:F2)</f>
        <v>424437776.93999994</v>
      </c>
      <c r="C2" s="62">
        <v>10737681.939999962</v>
      </c>
      <c r="D2" s="63">
        <v>245736095</v>
      </c>
      <c r="E2" s="62">
        <v>115655000</v>
      </c>
      <c r="F2" s="62">
        <v>52309000</v>
      </c>
    </row>
    <row r="3" spans="1:6" ht="15" x14ac:dyDescent="0.3">
      <c r="A3" s="61" t="s">
        <v>319</v>
      </c>
      <c r="B3" s="62">
        <f t="shared" ref="B3:B7" si="0">SUM(C3:F3)</f>
        <v>294497408.24000001</v>
      </c>
      <c r="C3" s="62">
        <v>9420987.2400000021</v>
      </c>
      <c r="D3" s="63">
        <v>197327421</v>
      </c>
      <c r="E3" s="62">
        <v>36787000</v>
      </c>
      <c r="F3" s="62">
        <v>50962000</v>
      </c>
    </row>
    <row r="4" spans="1:6" ht="15" x14ac:dyDescent="0.3">
      <c r="A4" s="61" t="s">
        <v>320</v>
      </c>
      <c r="B4" s="62">
        <f t="shared" si="0"/>
        <v>120936048.54561855</v>
      </c>
      <c r="C4" s="62">
        <v>21203374.065618549</v>
      </c>
      <c r="D4" s="63">
        <v>53287674.479999997</v>
      </c>
      <c r="E4" s="62">
        <v>30271000</v>
      </c>
      <c r="F4" s="62">
        <v>16174000</v>
      </c>
    </row>
    <row r="5" spans="1:6" ht="15" x14ac:dyDescent="0.3">
      <c r="A5" s="61" t="s">
        <v>321</v>
      </c>
      <c r="B5" s="62">
        <f t="shared" si="0"/>
        <v>7807000</v>
      </c>
      <c r="C5" s="62">
        <v>7807000</v>
      </c>
      <c r="D5" s="64" t="s">
        <v>274</v>
      </c>
      <c r="E5" s="64" t="s">
        <v>274</v>
      </c>
      <c r="F5" s="64" t="s">
        <v>274</v>
      </c>
    </row>
    <row r="6" spans="1:6" ht="15" x14ac:dyDescent="0.3">
      <c r="A6" s="61" t="s">
        <v>322</v>
      </c>
      <c r="B6" s="62">
        <f t="shared" si="0"/>
        <v>28884770.990000002</v>
      </c>
      <c r="C6" s="62">
        <v>2238439.0699999998</v>
      </c>
      <c r="D6" s="63">
        <v>5874331.9199999999</v>
      </c>
      <c r="E6" s="62">
        <v>2318000</v>
      </c>
      <c r="F6" s="62">
        <v>18454000</v>
      </c>
    </row>
    <row r="7" spans="1:6" ht="15" x14ac:dyDescent="0.3">
      <c r="A7" s="61" t="s">
        <v>323</v>
      </c>
      <c r="B7" s="62">
        <f t="shared" si="0"/>
        <v>781610.2</v>
      </c>
      <c r="C7" s="62">
        <v>19729.449999999997</v>
      </c>
      <c r="D7" s="63">
        <v>204880.75</v>
      </c>
      <c r="E7" s="64" t="s">
        <v>274</v>
      </c>
      <c r="F7" s="62">
        <v>557000</v>
      </c>
    </row>
    <row r="8" spans="1:6" x14ac:dyDescent="0.3">
      <c r="B8" s="65"/>
      <c r="C8" s="65"/>
      <c r="D8" s="63"/>
    </row>
    <row r="9" spans="1:6" s="66" customFormat="1" x14ac:dyDescent="0.3">
      <c r="A9" s="74" t="s">
        <v>313</v>
      </c>
      <c r="B9" s="74"/>
      <c r="C9" s="74"/>
      <c r="D9" s="74"/>
      <c r="E9" s="74"/>
      <c r="F9" s="74"/>
    </row>
    <row r="10" spans="1:6" x14ac:dyDescent="0.3">
      <c r="A10" s="73" t="s">
        <v>314</v>
      </c>
      <c r="B10" s="73"/>
      <c r="C10" s="73"/>
      <c r="D10" s="73"/>
      <c r="E10" s="73"/>
      <c r="F10" s="73"/>
    </row>
    <row r="11" spans="1:6" x14ac:dyDescent="0.3">
      <c r="A11" s="73" t="s">
        <v>315</v>
      </c>
      <c r="B11" s="73"/>
      <c r="C11" s="73"/>
      <c r="D11" s="73"/>
      <c r="E11" s="73"/>
      <c r="F11" s="73"/>
    </row>
    <row r="12" spans="1:6" x14ac:dyDescent="0.3">
      <c r="A12" s="73" t="s">
        <v>316</v>
      </c>
      <c r="B12" s="73"/>
      <c r="C12" s="73"/>
      <c r="D12" s="73"/>
      <c r="E12" s="73"/>
      <c r="F12" s="73"/>
    </row>
    <row r="13" spans="1:6" x14ac:dyDescent="0.3">
      <c r="A13" s="73" t="s">
        <v>317</v>
      </c>
      <c r="B13" s="73"/>
      <c r="C13" s="73"/>
      <c r="D13" s="73"/>
      <c r="E13" s="73"/>
      <c r="F13" s="73"/>
    </row>
    <row r="14" spans="1:6" x14ac:dyDescent="0.3">
      <c r="A14" s="73" t="s">
        <v>318</v>
      </c>
      <c r="B14" s="73"/>
      <c r="C14" s="73"/>
      <c r="D14" s="73"/>
      <c r="E14" s="73"/>
      <c r="F14" s="73"/>
    </row>
    <row r="15" spans="1:6" x14ac:dyDescent="0.3">
      <c r="A15" s="73"/>
      <c r="B15" s="73"/>
      <c r="C15" s="73"/>
      <c r="D15" s="73"/>
      <c r="E15" s="73"/>
      <c r="F15" s="73"/>
    </row>
    <row r="17" spans="5:11" x14ac:dyDescent="0.3">
      <c r="E17" s="67"/>
    </row>
    <row r="20" spans="5:11" x14ac:dyDescent="0.3">
      <c r="K20" s="68"/>
    </row>
  </sheetData>
  <sheetProtection sheet="1" objects="1" scenarios="1" selectLockedCells="1"/>
  <mergeCells count="7">
    <mergeCell ref="A12:F12"/>
    <mergeCell ref="A9:F9"/>
    <mergeCell ref="A10:F10"/>
    <mergeCell ref="A11:F11"/>
    <mergeCell ref="A15:F15"/>
    <mergeCell ref="A14:F14"/>
    <mergeCell ref="A13:F1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Legend</vt:lpstr>
      <vt:lpstr>GRI 102 - General Disclosures</vt:lpstr>
      <vt:lpstr>GRI 200 - Economic Performance</vt:lpstr>
      <vt:lpstr>GRI 300 - Environment</vt:lpstr>
      <vt:lpstr>GRI 400 - Social</vt:lpstr>
      <vt:lpstr>G4 Mining and Metals Supplement</vt:lpstr>
      <vt:lpstr>Employment Data</vt:lpstr>
      <vt:lpstr>Economic Performance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Michael</cp:lastModifiedBy>
  <cp:lastPrinted>2019-05-30T21:49:05Z</cp:lastPrinted>
  <dcterms:created xsi:type="dcterms:W3CDTF">2018-03-01T05:06:26Z</dcterms:created>
  <dcterms:modified xsi:type="dcterms:W3CDTF">2019-06-03T15:56:37Z</dcterms:modified>
</cp:coreProperties>
</file>